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able" sheetId="1" state="visible" r:id="rId2"/>
    <sheet name="Reconciled" sheetId="2" state="visible" r:id="rId3"/>
    <sheet name="2024-2025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<sst xmlns="http://schemas.openxmlformats.org/spreadsheetml/2006/main" count="172" uniqueCount="98">
  <si>
    <t xml:space="preserve">Date</t>
  </si>
  <si>
    <t xml:space="preserve">Inv No</t>
  </si>
  <si>
    <t xml:space="preserve">Payee</t>
  </si>
  <si>
    <t xml:space="preserve">Notes</t>
  </si>
  <si>
    <t xml:space="preserve">Cheque number</t>
  </si>
  <si>
    <t xml:space="preserve">Amount</t>
  </si>
  <si>
    <t xml:space="preserve">Bank Statement</t>
  </si>
  <si>
    <t xml:space="preserve">Subscriptions</t>
  </si>
  <si>
    <t xml:space="preserve">Village Hall</t>
  </si>
  <si>
    <t xml:space="preserve">Training</t>
  </si>
  <si>
    <t xml:space="preserve">Expense</t>
  </si>
  <si>
    <t xml:space="preserve">Audit</t>
  </si>
  <si>
    <t xml:space="preserve">Salary</t>
  </si>
  <si>
    <t xml:space="preserve">Defibrillator</t>
  </si>
  <si>
    <t xml:space="preserve">Local Elections</t>
  </si>
  <si>
    <t xml:space="preserve">Insurance</t>
  </si>
  <si>
    <t xml:space="preserve">Chairman</t>
  </si>
  <si>
    <t xml:space="preserve">Donations</t>
  </si>
  <si>
    <t xml:space="preserve">Laptop/IT</t>
  </si>
  <si>
    <t xml:space="preserve">S137 Payments</t>
  </si>
  <si>
    <t xml:space="preserve">SID</t>
  </si>
  <si>
    <t xml:space="preserve">Stationery/Postage</t>
  </si>
  <si>
    <t xml:space="preserve">Village MTCE</t>
  </si>
  <si>
    <t xml:space="preserve">*** DO NOT INSERT LINES BELOW THIS LINE ONLY ABOVE</t>
  </si>
  <si>
    <t xml:space="preserve">Totals</t>
  </si>
  <si>
    <t xml:space="preserve">CHECK</t>
  </si>
  <si>
    <t xml:space="preserve">Online reference</t>
  </si>
  <si>
    <t xml:space="preserve">Expenses</t>
  </si>
  <si>
    <t xml:space="preserve">Wilby Village Hall</t>
  </si>
  <si>
    <t xml:space="preserve">MAY 2024</t>
  </si>
  <si>
    <t xml:space="preserve">HMRC</t>
  </si>
  <si>
    <t xml:space="preserve">A. Clarke</t>
  </si>
  <si>
    <t xml:space="preserve">APRIL 2024</t>
  </si>
  <si>
    <t xml:space="preserve">R. Cross</t>
  </si>
  <si>
    <t xml:space="preserve">Suffolk Cloud</t>
  </si>
  <si>
    <t xml:space="preserve">JUNE 2024</t>
  </si>
  <si>
    <t xml:space="preserve">SALC</t>
  </si>
  <si>
    <t xml:space="preserve">A. Whitehurst</t>
  </si>
  <si>
    <t xml:space="preserve">Heartbeat Community</t>
  </si>
  <si>
    <t xml:space="preserve">Brunby News</t>
  </si>
  <si>
    <t xml:space="preserve">JULY 2024</t>
  </si>
  <si>
    <t xml:space="preserve">Helen Ball</t>
  </si>
  <si>
    <t xml:space="preserve">OCTOBER 2024</t>
  </si>
  <si>
    <t xml:space="preserve">SEPTEMBER 2024</t>
  </si>
  <si>
    <t xml:space="preserve">Community Heartbeat</t>
  </si>
  <si>
    <t xml:space="preserve">Heelis &amp; Lodge</t>
  </si>
  <si>
    <t xml:space="preserve">Zurich</t>
  </si>
  <si>
    <t xml:space="preserve">ZURICH TOWN &amp; PAR 600000001429133493 CLIENT REF 912653 206582 10</t>
  </si>
  <si>
    <t xml:space="preserve">NOVEMBER 2024</t>
  </si>
  <si>
    <t xml:space="preserve">DECEMBER 2024</t>
  </si>
  <si>
    <t xml:space="preserve">WILBY VILLAGE HALL WPCSEP2024 090152 10 </t>
  </si>
  <si>
    <t xml:space="preserve">SUFFOLK ASSN. OF L 300000001475761272 29311 204451 10 </t>
  </si>
  <si>
    <t xml:space="preserve">SUFFOLK ASSN. OF L 300000001475760368 29376 204451 10 </t>
  </si>
  <si>
    <t xml:space="preserve">CAS Ltd</t>
  </si>
  <si>
    <t xml:space="preserve">IT SERVICES AT CAS 300000001475759542 INV-0620 204451 10 </t>
  </si>
  <si>
    <t xml:space="preserve">FEBRUARY 2025</t>
  </si>
  <si>
    <t xml:space="preserve">ICO</t>
  </si>
  <si>
    <t xml:space="preserve">Dec</t>
  </si>
  <si>
    <t xml:space="preserve">MARCH 2025</t>
  </si>
  <si>
    <t xml:space="preserve">Jan</t>
  </si>
  <si>
    <t xml:space="preserve">SERVICE CHARGE</t>
  </si>
  <si>
    <t xml:space="preserve">Ongoing Financial Statement 2024/25</t>
  </si>
  <si>
    <t xml:space="preserve">Reserves</t>
  </si>
  <si>
    <t xml:space="preserve">Received</t>
  </si>
  <si>
    <t xml:space="preserve">Deadline</t>
  </si>
  <si>
    <t xml:space="preserve">Earmarked reserves</t>
  </si>
  <si>
    <t xml:space="preserve">Locality Funding</t>
  </si>
  <si>
    <t xml:space="preserve">Locality funding for gates</t>
  </si>
  <si>
    <t xml:space="preserve">CIL</t>
  </si>
  <si>
    <t xml:space="preserve">Approved by MSDC for spending</t>
  </si>
  <si>
    <t xml:space="preserve">Elections</t>
  </si>
  <si>
    <t xml:space="preserve">NP Costs and Projects</t>
  </si>
  <si>
    <t xml:space="preserve">General Reserves</t>
  </si>
  <si>
    <t xml:space="preserve">General Contingency</t>
  </si>
  <si>
    <t xml:space="preserve">TOTAL</t>
  </si>
  <si>
    <t xml:space="preserve">Description</t>
  </si>
  <si>
    <t xml:space="preserve">Credits</t>
  </si>
  <si>
    <t xml:space="preserve">Reconciled Debits</t>
  </si>
  <si>
    <t xml:space="preserve">Liable Debits</t>
  </si>
  <si>
    <t xml:space="preserve">Sub Totals</t>
  </si>
  <si>
    <t xml:space="preserve">Balance</t>
  </si>
  <si>
    <t xml:space="preserve">Anticipated balance inc liable debits</t>
  </si>
  <si>
    <t xml:space="preserve">Opening Balance</t>
  </si>
  <si>
    <t xml:space="preserve">Payments pertaining to previous financial year 2023/24</t>
  </si>
  <si>
    <t xml:space="preserve">Receipts</t>
  </si>
  <si>
    <t xml:space="preserve">MSDC Precept</t>
  </si>
  <si>
    <t xml:space="preserve">MSDC CIL</t>
  </si>
  <si>
    <t xml:space="preserve">J R Rix rebate</t>
  </si>
  <si>
    <t xml:space="preserve">MSDC Traffic survey reimbursement</t>
  </si>
  <si>
    <t xml:space="preserve">Transactions</t>
  </si>
  <si>
    <t xml:space="preserve">2024/2025 Budget</t>
  </si>
  <si>
    <t xml:space="preserve">Budget vs actual</t>
  </si>
  <si>
    <t xml:space="preserve">2023/2024 Budget</t>
  </si>
  <si>
    <t xml:space="preserve">Salary contingency</t>
  </si>
  <si>
    <t xml:space="preserve">Reserve Funds</t>
  </si>
  <si>
    <t xml:space="preserve">CIL 2017/2018</t>
  </si>
  <si>
    <t xml:space="preserve">CIL 2024/2025</t>
  </si>
  <si>
    <t xml:space="preserve">Locality Grant (Highways)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</si>
</sst>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"/>
    <numFmt numFmtId="167" formatCode="\£#,##0.00"/>
    <numFmt numFmtId="168" formatCode="@"/>
    <numFmt numFmtId="169" formatCode="[$£-809]#,##0.00;[RED]\-[$£-809]#,##0.00"/>
    <numFmt numFmtId="170" formatCode="dd/mm/yy"/>
  </numFmts>
  <fonts count="25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3B7D23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4"/>
      <color rgb="FF3B7D23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3B7D23"/>
      <name val="Calibri"/>
      <family val="2"/>
      <charset val="1"/>
    </font>
    <font>
      <sz val="10"/>
      <name val="Arial"/>
      <family val="0"/>
      <charset val="1"/>
    </font>
    <font>
      <b val="true"/>
      <sz val="11"/>
      <color rgb="FFC9211E"/>
      <name val="Calibri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729FCF"/>
      <name val="Calibri"/>
      <family val="2"/>
      <charset val="1"/>
    </font>
    <font>
      <b val="true"/>
      <sz val="11"/>
      <color rgb="FF729FCF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D4EA6B"/>
        <bgColor rgb="FFCCFFCC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7" fillId="4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1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0" fontId="5" fillId="4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4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5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6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6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Z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3" activeCellId="0" sqref="A3"/>
    </sheetView>
  </sheetViews>
  <sheetFormatPr defaultColWidth="9.14453125" defaultRowHeight="13.8" zeroHeight="false" outlineLevelRow="0" outlineLevelCol="0"/>
  <cols>
    <col collapsed="false" customWidth="true" hidden="false" outlineLevel="0" max="1" min="1" style="1" width="15.43"/>
    <col collapsed="false" customWidth="true" hidden="false" outlineLevel="0" max="2" min="2" style="1" width="8.29"/>
    <col collapsed="false" customWidth="true" hidden="false" outlineLevel="0" max="3" min="3" style="1" width="13.57"/>
    <col collapsed="false" customWidth="true" hidden="false" outlineLevel="0" max="4" min="4" style="1" width="41.44"/>
    <col collapsed="false" customWidth="true" hidden="false" outlineLevel="0" max="5" min="5" style="1" width="16.42"/>
    <col collapsed="false" customWidth="true" hidden="false" outlineLevel="0" max="6" min="6" style="1" width="10.29"/>
    <col collapsed="false" customWidth="true" hidden="false" outlineLevel="0" max="7" min="7" style="1" width="14.42"/>
    <col collapsed="false" customWidth="true" hidden="false" outlineLevel="0" max="8" min="8" style="1" width="13.29"/>
    <col collapsed="false" customWidth="true" hidden="false" outlineLevel="0" max="9" min="9" style="1" width="10.86"/>
    <col collapsed="false" customWidth="true" hidden="false" outlineLevel="0" max="13" min="10" style="1" width="10.29"/>
    <col collapsed="false" customWidth="true" hidden="false" outlineLevel="0" max="14" min="14" style="1" width="12.57"/>
    <col collapsed="false" customWidth="true" hidden="false" outlineLevel="0" max="15" min="15" style="1" width="14.29"/>
    <col collapsed="false" customWidth="true" hidden="false" outlineLevel="0" max="26" min="16" style="1" width="10.29"/>
  </cols>
  <sheetData>
    <row r="2" customFormat="false" ht="24.05" hidden="false" customHeight="false" outlineLevel="0" collapsed="false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/>
      <c r="Y2" s="2"/>
      <c r="Z2" s="2"/>
    </row>
    <row r="3" customFormat="false" ht="13.8" hidden="false" customHeight="false" outlineLevel="0" collapsed="false">
      <c r="A3" s="3"/>
      <c r="B3" s="4"/>
      <c r="C3" s="5"/>
      <c r="D3" s="5"/>
      <c r="E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5"/>
      <c r="Z3" s="8"/>
    </row>
    <row r="4" customFormat="false" ht="13.8" hidden="false" customHeight="false" outlineLevel="0" collapsed="false">
      <c r="A4" s="3"/>
      <c r="B4" s="4"/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5"/>
      <c r="Z4" s="8"/>
    </row>
    <row r="5" customFormat="false" ht="13.8" hidden="false" customHeight="false" outlineLevel="0" collapsed="false">
      <c r="A5" s="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5"/>
      <c r="Z5" s="8"/>
    </row>
    <row r="6" customFormat="false" ht="24.05" hidden="false" customHeight="false" outlineLevel="0" collapsed="false">
      <c r="A6" s="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5"/>
      <c r="Z6" s="8"/>
    </row>
    <row r="7" customFormat="false" ht="13.8" hidden="false" customHeight="false" outlineLevel="0" collapsed="false">
      <c r="A7" s="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5"/>
      <c r="Z7" s="8"/>
    </row>
    <row r="8" customFormat="false" ht="13.8" hidden="false" customHeight="false" outlineLevel="0" collapsed="false">
      <c r="A8" s="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5"/>
      <c r="Z8" s="8"/>
    </row>
    <row r="9" customFormat="false" ht="13.8" hidden="false" customHeight="false" outlineLevel="0" collapsed="false">
      <c r="A9" s="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8"/>
    </row>
    <row r="10" customFormat="false" ht="13.8" hidden="false" customHeight="false" outlineLevel="0" collapsed="false">
      <c r="A10" s="3"/>
      <c r="B10" s="4"/>
      <c r="C10" s="5"/>
      <c r="D10" s="5"/>
      <c r="E10" s="5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  <c r="Z10" s="8"/>
    </row>
    <row r="11" customFormat="false" ht="13.8" hidden="false" customHeight="false" outlineLevel="0" collapsed="false">
      <c r="A11" s="3"/>
      <c r="B11" s="4"/>
      <c r="C11" s="5"/>
      <c r="D11" s="5"/>
      <c r="E11" s="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8"/>
    </row>
    <row r="12" customFormat="false" ht="13.8" hidden="false" customHeight="false" outlineLevel="0" collapsed="false">
      <c r="A12" s="8"/>
      <c r="B12" s="8"/>
      <c r="C12" s="8"/>
      <c r="D12" s="8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customFormat="false" ht="13.8" hidden="false" customHeight="false" outlineLevel="0" collapsed="false">
      <c r="A13" s="8"/>
      <c r="B13" s="8"/>
      <c r="C13" s="8"/>
      <c r="D13" s="8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customFormat="false" ht="13.8" hidden="false" customHeight="false" outlineLevel="0" collapsed="false">
      <c r="A14" s="8"/>
      <c r="B14" s="8"/>
      <c r="C14" s="8"/>
      <c r="D14" s="8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customFormat="false" ht="13.8" hidden="false" customHeight="false" outlineLevel="0" collapsed="false">
      <c r="A15" s="8"/>
      <c r="B15" s="8"/>
      <c r="C15" s="8"/>
      <c r="D15" s="8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customFormat="false" ht="13.8" hidden="false" customHeight="false" outlineLevel="0" collapsed="false">
      <c r="A16" s="8"/>
      <c r="B16" s="8"/>
      <c r="C16" s="8"/>
      <c r="D16" s="8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customFormat="false" ht="13.8" hidden="false" customHeight="false" outlineLevel="0" collapsed="false">
      <c r="A17" s="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customFormat="false" ht="13.8" hidden="false" customHeight="false" outlineLevel="0" collapsed="false">
      <c r="A18" s="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customFormat="false" ht="13.8" hidden="false" customHeight="false" outlineLevel="0" collapsed="false">
      <c r="A19" s="3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customFormat="false" ht="13.8" hidden="false" customHeight="false" outlineLevel="0" collapsed="false">
      <c r="A20" s="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customFormat="false" ht="13.8" hidden="false" customHeight="false" outlineLevel="0" collapsed="false">
      <c r="A21" s="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customFormat="false" ht="35.5" hidden="false" customHeight="false" outlineLevel="0" collapsed="false">
      <c r="A22" s="9" t="s">
        <v>23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customFormat="false" ht="13.8" hidden="false" customHeight="false" outlineLevel="0" collapsed="false">
      <c r="A23" s="10"/>
      <c r="B23" s="10"/>
      <c r="C23" s="2" t="s">
        <v>24</v>
      </c>
      <c r="D23" s="2"/>
      <c r="E23" s="2"/>
      <c r="F23" s="11" t="n">
        <f aca="false">SUM(F3:F16)</f>
        <v>0</v>
      </c>
      <c r="G23" s="11"/>
      <c r="H23" s="11" t="n">
        <f aca="false">SUM(H3:H22)</f>
        <v>0</v>
      </c>
      <c r="I23" s="11" t="n">
        <f aca="false">SUM(I3:I22)</f>
        <v>0</v>
      </c>
      <c r="J23" s="11" t="n">
        <f aca="false">SUM(J3:J22)</f>
        <v>0</v>
      </c>
      <c r="K23" s="11" t="n">
        <f aca="false">SUM(K3:K22)</f>
        <v>0</v>
      </c>
      <c r="L23" s="11" t="n">
        <f aca="false">SUM(L3:L22)</f>
        <v>0</v>
      </c>
      <c r="M23" s="11" t="n">
        <f aca="false">SUM(M3:M22)</f>
        <v>0</v>
      </c>
      <c r="N23" s="11" t="n">
        <f aca="false">SUM(N3:N22)</f>
        <v>0</v>
      </c>
      <c r="O23" s="11" t="n">
        <f aca="false">SUM(O3:O22)</f>
        <v>0</v>
      </c>
      <c r="P23" s="11" t="n">
        <f aca="false">SUM(P3:P22)</f>
        <v>0</v>
      </c>
      <c r="Q23" s="11" t="n">
        <f aca="false">SUM(Q3:Q22)</f>
        <v>0</v>
      </c>
      <c r="R23" s="11" t="n">
        <f aca="false">SUM(R3:R22)</f>
        <v>0</v>
      </c>
      <c r="S23" s="11" t="n">
        <f aca="false">SUM(S3:S22)</f>
        <v>0</v>
      </c>
      <c r="T23" s="11" t="n">
        <f aca="false">SUM(T3:T22)</f>
        <v>0</v>
      </c>
      <c r="U23" s="11" t="n">
        <f aca="false">SUM(U3:U22)</f>
        <v>0</v>
      </c>
      <c r="V23" s="11" t="n">
        <f aca="false">SUM(V3:V22)</f>
        <v>0</v>
      </c>
      <c r="W23" s="11" t="n">
        <f aca="false">SUM(W3:W22)</f>
        <v>0</v>
      </c>
      <c r="X23" s="2"/>
      <c r="Y23" s="2"/>
      <c r="Z23" s="2"/>
    </row>
    <row r="24" customFormat="false" ht="13.8" hidden="false" customHeight="false" outlineLevel="0" collapsed="false">
      <c r="C24" s="1" t="s">
        <v>25</v>
      </c>
      <c r="F24" s="7" t="n">
        <f aca="false">SUM(H23:W23)</f>
        <v>0</v>
      </c>
      <c r="G24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Y4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2" topLeftCell="A20" activePane="bottomLeft" state="frozen"/>
      <selection pane="topLeft" activeCell="A1" activeCellId="0" sqref="A1"/>
      <selection pane="bottomLeft" activeCell="G37" activeCellId="0" sqref="G37"/>
    </sheetView>
  </sheetViews>
  <sheetFormatPr defaultColWidth="9.14453125" defaultRowHeight="13.8" zeroHeight="false" outlineLevelRow="0" outlineLevelCol="0"/>
  <cols>
    <col collapsed="false" customWidth="true" hidden="false" outlineLevel="0" max="1" min="1" style="5" width="15.43"/>
    <col collapsed="false" customWidth="true" hidden="false" outlineLevel="0" max="2" min="2" style="5" width="8.29"/>
    <col collapsed="false" customWidth="true" hidden="false" outlineLevel="0" max="3" min="3" style="5" width="43.42"/>
    <col collapsed="false" customWidth="true" hidden="false" outlineLevel="0" max="4" min="4" style="5" width="14.15"/>
    <col collapsed="false" customWidth="true" hidden="false" outlineLevel="0" max="5" min="5" style="5" width="11.75"/>
    <col collapsed="false" customWidth="true" hidden="false" outlineLevel="0" max="6" min="6" style="5" width="10.29"/>
    <col collapsed="false" customWidth="true" hidden="false" outlineLevel="0" max="7" min="7" style="12" width="14.42"/>
    <col collapsed="false" customWidth="true" hidden="false" outlineLevel="0" max="8" min="8" style="5" width="13.29"/>
    <col collapsed="false" customWidth="true" hidden="false" outlineLevel="0" max="9" min="9" style="5" width="10.86"/>
    <col collapsed="false" customWidth="true" hidden="false" outlineLevel="0" max="13" min="10" style="5" width="10.29"/>
    <col collapsed="false" customWidth="true" hidden="false" outlineLevel="0" max="14" min="14" style="5" width="12.57"/>
    <col collapsed="false" customWidth="true" hidden="false" outlineLevel="0" max="15" min="15" style="5" width="14.29"/>
    <col collapsed="false" customWidth="true" hidden="false" outlineLevel="0" max="26" min="16" style="5" width="10.29"/>
    <col collapsed="false" customWidth="false" hidden="false" outlineLevel="0" max="16384" min="27" style="5" width="9.14"/>
  </cols>
  <sheetData>
    <row r="2" s="13" customFormat="true" ht="13.8" hidden="false" customHeight="false" outlineLevel="0" collapsed="false">
      <c r="A2" s="13" t="s">
        <v>0</v>
      </c>
      <c r="B2" s="13" t="s">
        <v>1</v>
      </c>
      <c r="C2" s="13" t="s">
        <v>2</v>
      </c>
      <c r="D2" s="13" t="s">
        <v>4</v>
      </c>
      <c r="E2" s="13" t="s">
        <v>26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27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</row>
    <row r="3" customFormat="false" ht="13.8" hidden="false" customHeight="false" outlineLevel="0" collapsed="false">
      <c r="A3" s="3" t="n">
        <v>45434</v>
      </c>
      <c r="B3" s="15" t="n">
        <v>2</v>
      </c>
      <c r="C3" s="5" t="s">
        <v>28</v>
      </c>
      <c r="D3" s="5" t="n">
        <v>182</v>
      </c>
      <c r="F3" s="6" t="n">
        <v>160</v>
      </c>
      <c r="G3" s="12" t="s">
        <v>29</v>
      </c>
      <c r="H3" s="6"/>
      <c r="I3" s="6" t="n">
        <v>160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customFormat="false" ht="13.8" hidden="false" customHeight="false" outlineLevel="0" collapsed="false">
      <c r="A4" s="3" t="n">
        <v>45408</v>
      </c>
      <c r="B4" s="4" t="n">
        <v>3</v>
      </c>
      <c r="C4" s="5" t="s">
        <v>30</v>
      </c>
      <c r="D4" s="5" t="n">
        <v>183</v>
      </c>
      <c r="F4" s="6" t="n">
        <v>101.8</v>
      </c>
      <c r="G4" s="12" t="s">
        <v>29</v>
      </c>
      <c r="H4" s="6"/>
      <c r="I4" s="6"/>
      <c r="J4" s="6"/>
      <c r="K4" s="6"/>
      <c r="L4" s="6"/>
      <c r="M4" s="6" t="n">
        <v>101.8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customFormat="false" ht="13.8" hidden="false" customHeight="false" outlineLevel="0" collapsed="false">
      <c r="A5" s="3" t="n">
        <v>45407</v>
      </c>
      <c r="B5" s="15" t="n">
        <v>4</v>
      </c>
      <c r="C5" s="5" t="s">
        <v>31</v>
      </c>
      <c r="D5" s="5" t="n">
        <v>184</v>
      </c>
      <c r="F5" s="6" t="n">
        <v>407.8</v>
      </c>
      <c r="G5" s="12" t="s">
        <v>32</v>
      </c>
      <c r="H5" s="6"/>
      <c r="I5" s="6"/>
      <c r="J5" s="6"/>
      <c r="K5" s="6"/>
      <c r="L5" s="6"/>
      <c r="M5" s="6" t="n">
        <v>407.8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customFormat="false" ht="13.8" hidden="false" customHeight="false" outlineLevel="0" collapsed="false">
      <c r="A6" s="3" t="n">
        <v>45434</v>
      </c>
      <c r="B6" s="4" t="n">
        <v>5</v>
      </c>
      <c r="C6" s="5" t="s">
        <v>33</v>
      </c>
      <c r="D6" s="5" t="n">
        <v>185</v>
      </c>
      <c r="F6" s="6" t="n">
        <v>25</v>
      </c>
      <c r="G6" s="12" t="s">
        <v>29</v>
      </c>
      <c r="H6" s="6"/>
      <c r="I6" s="6"/>
      <c r="J6" s="6"/>
      <c r="K6" s="6"/>
      <c r="L6" s="6"/>
      <c r="M6" s="6"/>
      <c r="N6" s="6" t="n">
        <v>25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customFormat="false" ht="13.8" hidden="false" customHeight="false" outlineLevel="0" collapsed="false">
      <c r="A7" s="3" t="n">
        <v>45434</v>
      </c>
      <c r="B7" s="15" t="n">
        <v>6</v>
      </c>
      <c r="C7" s="5" t="s">
        <v>34</v>
      </c>
      <c r="D7" s="5" t="n">
        <v>186</v>
      </c>
      <c r="F7" s="6" t="n">
        <v>120</v>
      </c>
      <c r="G7" s="12" t="s">
        <v>35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n">
        <v>120</v>
      </c>
      <c r="T7" s="6"/>
      <c r="U7" s="6"/>
      <c r="V7" s="6"/>
      <c r="W7" s="6"/>
      <c r="X7" s="6"/>
      <c r="Y7" s="6"/>
    </row>
    <row r="8" customFormat="false" ht="13.8" hidden="false" customHeight="false" outlineLevel="0" collapsed="false">
      <c r="A8" s="3" t="n">
        <v>45434</v>
      </c>
      <c r="B8" s="15" t="n">
        <v>7</v>
      </c>
      <c r="C8" s="5" t="s">
        <v>36</v>
      </c>
      <c r="D8" s="5" t="n">
        <v>187</v>
      </c>
      <c r="F8" s="6" t="n">
        <v>177.04</v>
      </c>
      <c r="G8" s="12" t="s">
        <v>35</v>
      </c>
      <c r="H8" s="6" t="n">
        <v>177.04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customFormat="false" ht="13.8" hidden="false" customHeight="false" outlineLevel="0" collapsed="false">
      <c r="A9" s="3" t="n">
        <v>45434</v>
      </c>
      <c r="B9" s="15" t="n">
        <v>9</v>
      </c>
      <c r="C9" s="5" t="s">
        <v>37</v>
      </c>
      <c r="D9" s="5" t="n">
        <v>189</v>
      </c>
      <c r="F9" s="6" t="n">
        <v>3.4</v>
      </c>
      <c r="G9" s="12" t="s">
        <v>35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n">
        <v>3.4</v>
      </c>
      <c r="W9" s="6"/>
      <c r="X9" s="6"/>
      <c r="Y9" s="6"/>
    </row>
    <row r="10" customFormat="false" ht="13.8" hidden="false" customHeight="false" outlineLevel="0" collapsed="false">
      <c r="A10" s="3" t="n">
        <v>45434</v>
      </c>
      <c r="B10" s="15" t="n">
        <v>8</v>
      </c>
      <c r="C10" s="5" t="s">
        <v>38</v>
      </c>
      <c r="D10" s="5" t="n">
        <v>188</v>
      </c>
      <c r="F10" s="6" t="n">
        <v>151.2</v>
      </c>
      <c r="G10" s="12" t="s">
        <v>35</v>
      </c>
      <c r="H10" s="6"/>
      <c r="I10" s="6"/>
      <c r="J10" s="6"/>
      <c r="K10" s="6"/>
      <c r="L10" s="6"/>
      <c r="M10" s="6"/>
      <c r="N10" s="6" t="n">
        <v>151.2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customFormat="false" ht="13.8" hidden="false" customHeight="false" outlineLevel="0" collapsed="false">
      <c r="A11" s="3" t="n">
        <v>45456</v>
      </c>
      <c r="B11" s="15" t="n">
        <v>10</v>
      </c>
      <c r="C11" s="5" t="s">
        <v>31</v>
      </c>
      <c r="D11" s="5" t="n">
        <v>190</v>
      </c>
      <c r="F11" s="6" t="n">
        <v>407.8</v>
      </c>
      <c r="G11" s="12" t="s">
        <v>35</v>
      </c>
      <c r="H11" s="6"/>
      <c r="I11" s="6"/>
      <c r="J11" s="6"/>
      <c r="K11" s="6"/>
      <c r="L11" s="6"/>
      <c r="M11" s="6" t="n">
        <v>407.8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customFormat="false" ht="13.8" hidden="false" customHeight="false" outlineLevel="0" collapsed="false">
      <c r="A12" s="3" t="n">
        <v>45456</v>
      </c>
      <c r="B12" s="15" t="n">
        <v>1</v>
      </c>
      <c r="C12" s="5" t="s">
        <v>39</v>
      </c>
      <c r="D12" s="5" t="n">
        <v>181</v>
      </c>
      <c r="F12" s="6" t="n">
        <v>100</v>
      </c>
      <c r="G12" s="12" t="s">
        <v>40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 t="n">
        <v>100</v>
      </c>
      <c r="S12" s="6"/>
      <c r="T12" s="6"/>
      <c r="U12" s="6"/>
      <c r="V12" s="6"/>
      <c r="W12" s="6"/>
      <c r="X12" s="6"/>
      <c r="Y12" s="6"/>
    </row>
    <row r="13" customFormat="false" ht="13.8" hidden="false" customHeight="false" outlineLevel="0" collapsed="false">
      <c r="A13" s="3" t="n">
        <v>45555</v>
      </c>
      <c r="B13" s="15" t="n">
        <v>12</v>
      </c>
      <c r="C13" s="5" t="s">
        <v>41</v>
      </c>
      <c r="D13" s="5" t="n">
        <v>192</v>
      </c>
      <c r="F13" s="6" t="n">
        <v>13.45</v>
      </c>
      <c r="G13" s="12" t="s">
        <v>42</v>
      </c>
      <c r="H13" s="6"/>
      <c r="I13" s="6"/>
      <c r="J13" s="6"/>
      <c r="K13" s="6" t="n">
        <v>13.45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customFormat="false" ht="13.8" hidden="false" customHeight="false" outlineLevel="0" collapsed="false">
      <c r="A14" s="3" t="n">
        <v>45555</v>
      </c>
      <c r="B14" s="15" t="n">
        <v>11</v>
      </c>
      <c r="C14" s="5" t="s">
        <v>31</v>
      </c>
      <c r="D14" s="5" t="n">
        <v>191</v>
      </c>
      <c r="F14" s="6" t="n">
        <v>6.8</v>
      </c>
      <c r="G14" s="12" t="s">
        <v>43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 t="n">
        <v>6.8</v>
      </c>
      <c r="W14" s="6"/>
      <c r="X14" s="6"/>
      <c r="Y14" s="6"/>
    </row>
    <row r="15" customFormat="false" ht="13.8" hidden="false" customHeight="false" outlineLevel="0" collapsed="false">
      <c r="A15" s="3" t="n">
        <v>45555</v>
      </c>
      <c r="B15" s="15" t="n">
        <v>13</v>
      </c>
      <c r="C15" s="1" t="s">
        <v>44</v>
      </c>
      <c r="D15" s="5" t="n">
        <v>193</v>
      </c>
      <c r="F15" s="7" t="n">
        <v>120</v>
      </c>
      <c r="G15" s="12" t="s">
        <v>43</v>
      </c>
      <c r="H15" s="6"/>
      <c r="I15" s="6"/>
      <c r="J15" s="6"/>
      <c r="K15" s="6"/>
      <c r="L15" s="6"/>
      <c r="M15" s="6"/>
      <c r="N15" s="6" t="n">
        <v>120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customFormat="false" ht="13.8" hidden="false" customHeight="false" outlineLevel="0" collapsed="false">
      <c r="A16" s="3" t="n">
        <v>45555</v>
      </c>
      <c r="B16" s="15" t="n">
        <v>14</v>
      </c>
      <c r="C16" s="1" t="s">
        <v>31</v>
      </c>
      <c r="D16" s="5" t="n">
        <v>194</v>
      </c>
      <c r="F16" s="7" t="n">
        <v>356.6</v>
      </c>
      <c r="G16" s="12" t="s">
        <v>43</v>
      </c>
      <c r="H16" s="6"/>
      <c r="I16" s="6"/>
      <c r="J16" s="6"/>
      <c r="K16" s="6"/>
      <c r="L16" s="6"/>
      <c r="M16" s="6" t="n">
        <v>356.6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customFormat="false" ht="13.8" hidden="false" customHeight="false" outlineLevel="0" collapsed="false">
      <c r="A17" s="3" t="n">
        <v>45555</v>
      </c>
      <c r="B17" s="15" t="n">
        <v>15</v>
      </c>
      <c r="C17" s="1" t="s">
        <v>45</v>
      </c>
      <c r="D17" s="5" t="n">
        <v>195</v>
      </c>
      <c r="F17" s="7" t="n">
        <v>130</v>
      </c>
      <c r="G17" s="12" t="s">
        <v>43</v>
      </c>
      <c r="H17" s="6"/>
      <c r="I17" s="6"/>
      <c r="J17" s="6"/>
      <c r="K17" s="6"/>
      <c r="L17" s="6" t="n">
        <v>130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customFormat="false" ht="13.8" hidden="false" customHeight="false" outlineLevel="0" collapsed="false">
      <c r="A18" s="3" t="n">
        <v>45555</v>
      </c>
      <c r="B18" s="15" t="n">
        <v>16</v>
      </c>
      <c r="C18" s="1" t="s">
        <v>31</v>
      </c>
      <c r="D18" s="5" t="n">
        <v>196</v>
      </c>
      <c r="F18" s="7" t="n">
        <v>254.8</v>
      </c>
      <c r="G18" s="12" t="s">
        <v>43</v>
      </c>
      <c r="H18" s="6"/>
      <c r="I18" s="6"/>
      <c r="J18" s="6"/>
      <c r="K18" s="6"/>
      <c r="L18" s="6"/>
      <c r="M18" s="6" t="n">
        <v>254.8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customFormat="false" ht="13.8" hidden="false" customHeight="false" outlineLevel="0" collapsed="false">
      <c r="A19" s="3" t="n">
        <v>45555</v>
      </c>
      <c r="B19" s="15" t="n">
        <v>17</v>
      </c>
      <c r="C19" s="1" t="s">
        <v>31</v>
      </c>
      <c r="D19" s="5" t="n">
        <v>197</v>
      </c>
      <c r="F19" s="7" t="n">
        <v>254.8</v>
      </c>
      <c r="G19" s="12" t="s">
        <v>43</v>
      </c>
      <c r="H19" s="6"/>
      <c r="I19" s="6"/>
      <c r="J19" s="6"/>
      <c r="K19" s="6"/>
      <c r="L19" s="6"/>
      <c r="M19" s="6" t="n">
        <v>254.8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customFormat="false" ht="13.8" hidden="false" customHeight="false" outlineLevel="0" collapsed="false">
      <c r="A20" s="3" t="n">
        <v>45555</v>
      </c>
      <c r="B20" s="15" t="n">
        <v>18</v>
      </c>
      <c r="C20" s="5" t="s">
        <v>36</v>
      </c>
      <c r="D20" s="5" t="n">
        <v>199</v>
      </c>
      <c r="F20" s="6" t="n">
        <v>41.4</v>
      </c>
      <c r="G20" s="12" t="s">
        <v>42</v>
      </c>
      <c r="H20" s="6" t="n">
        <v>41.4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customFormat="false" ht="13.8" hidden="false" customHeight="false" outlineLevel="0" collapsed="false">
      <c r="A21" s="3" t="n">
        <v>45555</v>
      </c>
      <c r="B21" s="15" t="n">
        <v>19</v>
      </c>
      <c r="C21" s="5" t="s">
        <v>36</v>
      </c>
      <c r="D21" s="5" t="n">
        <v>200</v>
      </c>
      <c r="F21" s="6" t="n">
        <v>115.2</v>
      </c>
      <c r="G21" s="12" t="s">
        <v>42</v>
      </c>
      <c r="H21" s="6"/>
      <c r="I21" s="6"/>
      <c r="J21" s="6" t="n">
        <v>115.2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="17" customFormat="true" ht="16.45" hidden="false" customHeight="true" outlineLevel="0" collapsed="false">
      <c r="A22" s="16" t="n">
        <v>45562</v>
      </c>
      <c r="B22" s="15" t="n">
        <v>20</v>
      </c>
      <c r="C22" s="17" t="s">
        <v>46</v>
      </c>
      <c r="E22" s="18" t="s">
        <v>47</v>
      </c>
      <c r="F22" s="6" t="n">
        <v>241</v>
      </c>
      <c r="G22" s="12" t="s">
        <v>43</v>
      </c>
      <c r="H22" s="19"/>
      <c r="I22" s="19"/>
      <c r="J22" s="19"/>
      <c r="K22" s="19"/>
      <c r="L22" s="19"/>
      <c r="M22" s="19"/>
      <c r="N22" s="19"/>
      <c r="O22" s="19"/>
      <c r="P22" s="19" t="n">
        <v>241</v>
      </c>
      <c r="Q22" s="19"/>
      <c r="R22" s="19"/>
      <c r="S22" s="19"/>
      <c r="T22" s="19"/>
      <c r="U22" s="19"/>
      <c r="V22" s="19"/>
      <c r="W22" s="19"/>
      <c r="X22" s="19"/>
      <c r="Y22" s="19"/>
    </row>
    <row r="23" s="17" customFormat="true" ht="13.8" hidden="false" customHeight="false" outlineLevel="0" collapsed="false">
      <c r="A23" s="16" t="n">
        <v>45583</v>
      </c>
      <c r="B23" s="15" t="n">
        <v>22</v>
      </c>
      <c r="C23" s="17" t="s">
        <v>31</v>
      </c>
      <c r="D23" s="17" t="n">
        <v>202</v>
      </c>
      <c r="F23" s="6" t="n">
        <v>254.8</v>
      </c>
      <c r="G23" s="12" t="s">
        <v>42</v>
      </c>
      <c r="H23" s="19"/>
      <c r="I23" s="19"/>
      <c r="J23" s="19"/>
      <c r="K23" s="19"/>
      <c r="L23" s="19"/>
      <c r="M23" s="19" t="n">
        <v>254.8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="17" customFormat="true" ht="13.8" hidden="false" customHeight="false" outlineLevel="0" collapsed="false">
      <c r="A24" s="16" t="n">
        <v>45616</v>
      </c>
      <c r="B24" s="15" t="n">
        <v>23</v>
      </c>
      <c r="C24" s="17" t="s">
        <v>31</v>
      </c>
      <c r="D24" s="17" t="n">
        <v>203</v>
      </c>
      <c r="F24" s="6" t="n">
        <v>254.8</v>
      </c>
      <c r="G24" s="12" t="s">
        <v>48</v>
      </c>
      <c r="H24" s="19"/>
      <c r="I24" s="19"/>
      <c r="J24" s="19"/>
      <c r="K24" s="19"/>
      <c r="L24" s="19"/>
      <c r="M24" s="19" t="n">
        <v>254.8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="17" customFormat="true" ht="13.8" hidden="false" customHeight="false" outlineLevel="0" collapsed="false">
      <c r="A25" s="16" t="n">
        <v>45645</v>
      </c>
      <c r="B25" s="15" t="n">
        <v>26</v>
      </c>
      <c r="C25" s="17" t="s">
        <v>31</v>
      </c>
      <c r="D25" s="17" t="n">
        <v>206</v>
      </c>
      <c r="F25" s="6" t="n">
        <v>254.8</v>
      </c>
      <c r="G25" s="12" t="s">
        <v>49</v>
      </c>
      <c r="H25" s="19"/>
      <c r="I25" s="19"/>
      <c r="J25" s="19"/>
      <c r="K25" s="19"/>
      <c r="L25" s="19"/>
      <c r="M25" s="19" t="n">
        <v>254.8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customFormat="false" ht="13.8" hidden="false" customHeight="false" outlineLevel="0" collapsed="false">
      <c r="A26" s="3" t="n">
        <v>45635</v>
      </c>
      <c r="B26" s="15" t="n">
        <v>26</v>
      </c>
      <c r="C26" s="1" t="s">
        <v>31</v>
      </c>
      <c r="D26" s="1" t="n">
        <v>205</v>
      </c>
      <c r="E26" s="1"/>
      <c r="F26" s="7" t="n">
        <v>9.75</v>
      </c>
      <c r="G26" s="12" t="s">
        <v>49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n">
        <v>9.75</v>
      </c>
      <c r="W26" s="6"/>
      <c r="X26" s="6"/>
      <c r="Y26" s="6"/>
    </row>
    <row r="27" customFormat="false" ht="15.85" hidden="false" customHeight="true" outlineLevel="0" collapsed="false">
      <c r="A27" s="3" t="n">
        <v>45568</v>
      </c>
      <c r="B27" s="15" t="n">
        <v>21</v>
      </c>
      <c r="C27" s="5" t="s">
        <v>28</v>
      </c>
      <c r="E27" s="18" t="s">
        <v>50</v>
      </c>
      <c r="F27" s="6" t="n">
        <v>101</v>
      </c>
      <c r="G27" s="12" t="s">
        <v>49</v>
      </c>
      <c r="H27" s="6"/>
      <c r="I27" s="6" t="n">
        <v>66</v>
      </c>
      <c r="J27" s="6"/>
      <c r="K27" s="6" t="n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customFormat="false" ht="17.75" hidden="false" customHeight="true" outlineLevel="0" collapsed="false">
      <c r="A28" s="3" t="n">
        <v>45635</v>
      </c>
      <c r="B28" s="15" t="n">
        <v>24</v>
      </c>
      <c r="C28" s="1" t="s">
        <v>36</v>
      </c>
      <c r="D28" s="1"/>
      <c r="E28" s="18" t="s">
        <v>51</v>
      </c>
      <c r="F28" s="7" t="n">
        <v>54</v>
      </c>
      <c r="G28" s="12" t="s">
        <v>49</v>
      </c>
      <c r="H28" s="6" t="n">
        <v>54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customFormat="false" ht="16.45" hidden="false" customHeight="true" outlineLevel="0" collapsed="false">
      <c r="A29" s="3" t="n">
        <v>45635</v>
      </c>
      <c r="B29" s="15" t="n">
        <v>25</v>
      </c>
      <c r="C29" s="1" t="s">
        <v>36</v>
      </c>
      <c r="D29" s="1"/>
      <c r="E29" s="18" t="s">
        <v>52</v>
      </c>
      <c r="F29" s="7" t="n">
        <v>42</v>
      </c>
      <c r="G29" s="12" t="s">
        <v>49</v>
      </c>
      <c r="H29" s="6"/>
      <c r="I29" s="6"/>
      <c r="J29" s="6" t="n">
        <v>42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customFormat="false" ht="15.2" hidden="false" customHeight="true" outlineLevel="0" collapsed="false">
      <c r="A30" s="3" t="n">
        <v>45635</v>
      </c>
      <c r="B30" s="15" t="n">
        <v>27</v>
      </c>
      <c r="C30" s="1" t="s">
        <v>53</v>
      </c>
      <c r="D30" s="1"/>
      <c r="E30" s="1" t="s">
        <v>54</v>
      </c>
      <c r="F30" s="7" t="n">
        <v>168</v>
      </c>
      <c r="G30" s="12" t="s">
        <v>49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 t="n">
        <v>168</v>
      </c>
      <c r="T30" s="6"/>
      <c r="U30" s="6"/>
      <c r="V30" s="6"/>
      <c r="W30" s="6"/>
      <c r="X30" s="6"/>
      <c r="Y30" s="6"/>
    </row>
    <row r="31" customFormat="false" ht="13.8" hidden="false" customHeight="false" outlineLevel="0" collapsed="false">
      <c r="A31" s="3" t="n">
        <v>45691</v>
      </c>
      <c r="B31" s="15" t="n">
        <v>28</v>
      </c>
      <c r="C31" s="20" t="s">
        <v>38</v>
      </c>
      <c r="F31" s="6" t="n">
        <v>151.2</v>
      </c>
      <c r="G31" s="12" t="s">
        <v>55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customFormat="false" ht="13.8" hidden="false" customHeight="false" outlineLevel="0" collapsed="false">
      <c r="A32" s="3" t="n">
        <v>45691</v>
      </c>
      <c r="B32" s="15" t="n">
        <v>29</v>
      </c>
      <c r="C32" s="5" t="s">
        <v>56</v>
      </c>
      <c r="F32" s="6" t="n">
        <v>40</v>
      </c>
      <c r="G32" s="12" t="s">
        <v>55</v>
      </c>
      <c r="H32" s="6" t="n">
        <v>40</v>
      </c>
      <c r="I32" s="6"/>
      <c r="J32" s="6"/>
      <c r="K32" s="6"/>
      <c r="L32" s="6"/>
      <c r="M32" s="6"/>
      <c r="N32" s="6" t="n">
        <v>151.2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customFormat="false" ht="13.8" hidden="false" customHeight="false" outlineLevel="0" collapsed="false">
      <c r="A33" s="3" t="n">
        <v>45681</v>
      </c>
      <c r="B33" s="15" t="n">
        <v>30</v>
      </c>
      <c r="C33" s="5" t="s">
        <v>31</v>
      </c>
      <c r="D33" s="5" t="n">
        <v>207</v>
      </c>
      <c r="E33" s="5" t="s">
        <v>57</v>
      </c>
      <c r="F33" s="6" t="n">
        <v>379.08</v>
      </c>
      <c r="G33" s="12" t="s">
        <v>58</v>
      </c>
      <c r="H33" s="6"/>
      <c r="I33" s="6"/>
      <c r="J33" s="6"/>
      <c r="K33" s="6"/>
      <c r="L33" s="6"/>
      <c r="M33" s="6" t="n">
        <v>379.08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customFormat="false" ht="13.8" hidden="false" customHeight="false" outlineLevel="0" collapsed="false">
      <c r="A34" s="3" t="n">
        <v>45705</v>
      </c>
      <c r="B34" s="15" t="n">
        <v>31</v>
      </c>
      <c r="C34" s="5" t="s">
        <v>31</v>
      </c>
      <c r="D34" s="5" t="n">
        <v>208</v>
      </c>
      <c r="E34" s="5" t="s">
        <v>59</v>
      </c>
      <c r="F34" s="6" t="n">
        <v>265.72</v>
      </c>
      <c r="G34" s="12" t="s">
        <v>58</v>
      </c>
      <c r="H34" s="6"/>
      <c r="I34" s="6"/>
      <c r="J34" s="6"/>
      <c r="K34" s="6"/>
      <c r="L34" s="6"/>
      <c r="M34" s="6" t="n">
        <v>265.72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customFormat="false" ht="13.8" hidden="false" customHeight="false" outlineLevel="0" collapsed="false">
      <c r="A35" s="3" t="n">
        <v>45734</v>
      </c>
      <c r="C35" s="5" t="s">
        <v>60</v>
      </c>
      <c r="E35" s="5" t="n">
        <v>449359955</v>
      </c>
      <c r="F35" s="6" t="n">
        <v>4.75</v>
      </c>
      <c r="G35" s="12" t="s">
        <v>58</v>
      </c>
      <c r="H35" s="6" t="n">
        <v>4.75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customFormat="false" ht="13.8" hidden="false" customHeight="false" outlineLevel="0" collapsed="false">
      <c r="A36" s="3" t="n">
        <v>45743</v>
      </c>
      <c r="C36" s="5" t="s">
        <v>31</v>
      </c>
      <c r="D36" s="5" t="n">
        <v>209</v>
      </c>
      <c r="F36" s="6" t="n">
        <v>256.72</v>
      </c>
      <c r="G36" s="12" t="s">
        <v>58</v>
      </c>
      <c r="H36" s="6"/>
      <c r="I36" s="6"/>
      <c r="J36" s="6"/>
      <c r="K36" s="6"/>
      <c r="L36" s="6"/>
      <c r="M36" s="6" t="n">
        <v>256.72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customFormat="false" ht="13.8" hidden="false" customHeight="false" outlineLevel="0" collapsed="false">
      <c r="A37" s="3"/>
      <c r="F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customFormat="false" ht="13.8" hidden="false" customHeight="false" outlineLevel="0" collapsed="false">
      <c r="A38" s="3"/>
      <c r="F38" s="6"/>
    </row>
    <row r="39" s="21" customFormat="true" ht="13.8" hidden="false" customHeight="false" outlineLevel="0" collapsed="false">
      <c r="A39" s="21" t="s">
        <v>23</v>
      </c>
      <c r="G39" s="22"/>
    </row>
    <row r="40" s="13" customFormat="true" ht="13.8" hidden="false" customHeight="false" outlineLevel="0" collapsed="false">
      <c r="A40" s="23" t="n">
        <v>45387</v>
      </c>
      <c r="B40" s="23"/>
      <c r="C40" s="13" t="s">
        <v>24</v>
      </c>
      <c r="F40" s="24" t="n">
        <f aca="false">SUM(F3:F39)</f>
        <v>5424.71</v>
      </c>
      <c r="G40" s="14"/>
      <c r="H40" s="24" t="n">
        <f aca="false">SUM(H3:H39)</f>
        <v>317.19</v>
      </c>
      <c r="I40" s="24" t="n">
        <f aca="false">SUM(I3:I39)</f>
        <v>226</v>
      </c>
      <c r="J40" s="24" t="n">
        <f aca="false">SUM(J3:J39)</f>
        <v>157.2</v>
      </c>
      <c r="K40" s="24" t="n">
        <f aca="false">SUM(K3:K39)</f>
        <v>48.45</v>
      </c>
      <c r="L40" s="24" t="n">
        <f aca="false">SUM(L3:L39)</f>
        <v>130</v>
      </c>
      <c r="M40" s="24" t="n">
        <f aca="false">SUM(M3:M39)</f>
        <v>3449.52</v>
      </c>
      <c r="N40" s="24" t="n">
        <f aca="false">SUM(N3:N39)</f>
        <v>447.4</v>
      </c>
      <c r="O40" s="24" t="n">
        <f aca="false">SUM(O3:O39)</f>
        <v>0</v>
      </c>
      <c r="P40" s="24" t="n">
        <f aca="false">SUM(P3:P39)</f>
        <v>241</v>
      </c>
      <c r="Q40" s="24" t="n">
        <f aca="false">SUM(Q3:Q39)</f>
        <v>0</v>
      </c>
      <c r="R40" s="24" t="n">
        <f aca="false">SUM(R3:R39)</f>
        <v>100</v>
      </c>
      <c r="S40" s="24" t="n">
        <f aca="false">SUM(S3:S39)</f>
        <v>288</v>
      </c>
      <c r="T40" s="24" t="n">
        <f aca="false">SUM(T3:T39)</f>
        <v>0</v>
      </c>
      <c r="U40" s="24" t="n">
        <f aca="false">SUM(U3:U39)</f>
        <v>0</v>
      </c>
      <c r="V40" s="24" t="n">
        <f aca="false">SUM(V3:V39)</f>
        <v>19.95</v>
      </c>
      <c r="W40" s="24" t="n">
        <f aca="false">SUM(W3:W39)</f>
        <v>0</v>
      </c>
    </row>
    <row r="41" customFormat="false" ht="13.8" hidden="false" customHeight="false" outlineLevel="0" collapsed="false">
      <c r="C41" s="5" t="s">
        <v>25</v>
      </c>
      <c r="F41" s="6" t="n">
        <f aca="false">SUM(H40:V40)</f>
        <v>5424.71</v>
      </c>
    </row>
    <row r="42" customFormat="false" ht="13.8" hidden="false" customHeight="false" outlineLevel="0" collapsed="false">
      <c r="F42" s="25" t="n">
        <f aca="false">F40-F41</f>
        <v>0</v>
      </c>
    </row>
    <row r="43" customFormat="false" ht="13.8" hidden="false" customHeight="false" outlineLevel="0" collapsed="false">
      <c r="F43" s="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6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7" activeCellId="0" sqref="A17"/>
    </sheetView>
  </sheetViews>
  <sheetFormatPr defaultColWidth="10.2421875" defaultRowHeight="13.8" zeroHeight="false" outlineLevelRow="0" outlineLevelCol="0"/>
  <cols>
    <col collapsed="false" customWidth="true" hidden="false" outlineLevel="0" max="1" min="1" style="5" width="15.71"/>
    <col collapsed="false" customWidth="true" hidden="false" outlineLevel="0" max="2" min="2" style="5" width="54.57"/>
    <col collapsed="false" customWidth="true" hidden="false" outlineLevel="0" max="3" min="3" style="5" width="14.29"/>
    <col collapsed="false" customWidth="true" hidden="false" outlineLevel="0" max="4" min="4" style="26" width="14.29"/>
    <col collapsed="false" customWidth="true" hidden="false" outlineLevel="0" max="5" min="5" style="26" width="15.51"/>
    <col collapsed="false" customWidth="true" hidden="false" outlineLevel="0" max="6" min="6" style="17" width="14.29"/>
    <col collapsed="false" customWidth="true" hidden="false" outlineLevel="0" max="7" min="7" style="17" width="15.28"/>
    <col collapsed="false" customWidth="true" hidden="false" outlineLevel="0" max="8" min="8" style="13" width="14.29"/>
    <col collapsed="false" customWidth="true" hidden="false" outlineLevel="0" max="9" min="9" style="27" width="26.95"/>
    <col collapsed="false" customWidth="true" hidden="false" outlineLevel="0" max="10" min="10" style="5" width="26.29"/>
    <col collapsed="false" customWidth="true" hidden="false" outlineLevel="0" max="11" min="11" style="5" width="90.85"/>
  </cols>
  <sheetData>
    <row r="1" customFormat="false" ht="17.35" hidden="false" customHeight="false" outlineLevel="0" collapsed="false">
      <c r="A1" s="28" t="s">
        <v>61</v>
      </c>
      <c r="B1" s="29"/>
      <c r="C1" s="29"/>
      <c r="D1" s="30"/>
      <c r="E1" s="30"/>
      <c r="F1" s="31"/>
      <c r="G1" s="31"/>
      <c r="H1" s="29"/>
      <c r="I1" s="32"/>
      <c r="J1" s="29"/>
      <c r="K1" s="33"/>
    </row>
    <row r="2" customFormat="false" ht="17.35" hidden="false" customHeight="false" outlineLevel="0" collapsed="false">
      <c r="A2" s="34"/>
      <c r="B2" s="35"/>
      <c r="C2" s="35"/>
      <c r="D2" s="36"/>
      <c r="E2" s="37" t="s">
        <v>62</v>
      </c>
      <c r="F2" s="31"/>
      <c r="G2" s="31" t="s">
        <v>63</v>
      </c>
      <c r="H2" s="29" t="s">
        <v>64</v>
      </c>
      <c r="I2" s="38" t="s">
        <v>3</v>
      </c>
      <c r="J2" s="35"/>
      <c r="K2" s="39"/>
    </row>
    <row r="3" customFormat="false" ht="11.4" hidden="false" customHeight="true" outlineLevel="0" collapsed="false">
      <c r="A3" s="34"/>
      <c r="B3" s="35"/>
      <c r="C3" s="35"/>
      <c r="D3" s="36"/>
      <c r="E3" s="40" t="s">
        <v>65</v>
      </c>
      <c r="F3" s="41"/>
      <c r="G3" s="42"/>
      <c r="H3" s="42"/>
      <c r="I3" s="43"/>
      <c r="J3" s="35"/>
      <c r="K3" s="39"/>
    </row>
    <row r="4" customFormat="false" ht="11.4" hidden="false" customHeight="true" outlineLevel="0" collapsed="false">
      <c r="A4" s="34"/>
      <c r="B4" s="35"/>
      <c r="C4" s="35"/>
      <c r="D4" s="36"/>
      <c r="E4" s="44" t="s">
        <v>66</v>
      </c>
      <c r="F4" s="45" t="n">
        <v>1828.52</v>
      </c>
      <c r="G4" s="41" t="n">
        <v>2023</v>
      </c>
      <c r="H4" s="46" t="n">
        <v>2024</v>
      </c>
      <c r="I4" s="43" t="s">
        <v>67</v>
      </c>
      <c r="J4" s="35"/>
      <c r="K4" s="39"/>
    </row>
    <row r="5" customFormat="false" ht="11.4" hidden="false" customHeight="true" outlineLevel="0" collapsed="false">
      <c r="A5" s="34"/>
      <c r="B5" s="35"/>
      <c r="C5" s="35"/>
      <c r="D5" s="36"/>
      <c r="E5" s="44" t="s">
        <v>68</v>
      </c>
      <c r="F5" s="45" t="n">
        <v>1387.55</v>
      </c>
      <c r="G5" s="47" t="n">
        <v>43045</v>
      </c>
      <c r="H5" s="48" t="n">
        <v>44871</v>
      </c>
      <c r="I5" s="43" t="s">
        <v>69</v>
      </c>
      <c r="J5" s="35"/>
      <c r="K5" s="39"/>
    </row>
    <row r="6" customFormat="false" ht="11.4" hidden="false" customHeight="true" outlineLevel="0" collapsed="false">
      <c r="A6" s="34"/>
      <c r="B6" s="35"/>
      <c r="C6" s="35"/>
      <c r="D6" s="36"/>
      <c r="E6" s="44" t="s">
        <v>68</v>
      </c>
      <c r="F6" s="45" t="n">
        <v>3.65</v>
      </c>
      <c r="G6" s="47" t="n">
        <v>45328</v>
      </c>
      <c r="H6" s="49" t="n">
        <v>47155</v>
      </c>
      <c r="I6" s="43"/>
      <c r="J6" s="35"/>
      <c r="K6" s="39"/>
    </row>
    <row r="7" customFormat="false" ht="11.4" hidden="false" customHeight="true" outlineLevel="0" collapsed="false">
      <c r="A7" s="34"/>
      <c r="B7" s="35"/>
      <c r="C7" s="35"/>
      <c r="D7" s="36"/>
      <c r="E7" s="44" t="s">
        <v>70</v>
      </c>
      <c r="F7" s="45" t="n">
        <v>1620</v>
      </c>
      <c r="G7" s="41"/>
      <c r="H7" s="50"/>
      <c r="I7" s="43"/>
      <c r="J7" s="35"/>
      <c r="K7" s="39"/>
    </row>
    <row r="8" customFormat="false" ht="11.4" hidden="false" customHeight="true" outlineLevel="0" collapsed="false">
      <c r="A8" s="34"/>
      <c r="B8" s="35"/>
      <c r="C8" s="35"/>
      <c r="D8" s="36"/>
      <c r="E8" s="51" t="s">
        <v>71</v>
      </c>
      <c r="F8" s="45" t="n">
        <v>9079</v>
      </c>
      <c r="G8" s="41"/>
      <c r="H8" s="50"/>
      <c r="I8" s="43"/>
      <c r="J8" s="35"/>
      <c r="K8" s="39"/>
    </row>
    <row r="9" customFormat="false" ht="11.4" hidden="false" customHeight="true" outlineLevel="0" collapsed="false">
      <c r="A9" s="34"/>
      <c r="B9" s="35"/>
      <c r="C9" s="35"/>
      <c r="D9" s="36"/>
      <c r="E9" s="40" t="s">
        <v>72</v>
      </c>
      <c r="F9" s="45"/>
      <c r="G9" s="47"/>
      <c r="H9" s="48"/>
      <c r="I9" s="43"/>
      <c r="J9" s="35"/>
      <c r="K9" s="39"/>
    </row>
    <row r="10" customFormat="false" ht="11.4" hidden="false" customHeight="true" outlineLevel="0" collapsed="false">
      <c r="A10" s="34"/>
      <c r="B10" s="35"/>
      <c r="C10" s="35"/>
      <c r="D10" s="36"/>
      <c r="E10" s="51" t="s">
        <v>73</v>
      </c>
      <c r="F10" s="45" t="n">
        <v>4250</v>
      </c>
      <c r="G10" s="47"/>
      <c r="H10" s="49"/>
      <c r="I10" s="43"/>
      <c r="J10" s="35"/>
      <c r="K10" s="39"/>
    </row>
    <row r="11" customFormat="false" ht="11.4" hidden="false" customHeight="true" outlineLevel="0" collapsed="false">
      <c r="A11" s="34"/>
      <c r="B11" s="35"/>
      <c r="C11" s="35"/>
      <c r="D11" s="36"/>
      <c r="E11" s="52" t="s">
        <v>74</v>
      </c>
      <c r="F11" s="45" t="n">
        <f aca="false">SUM(F4:F10)</f>
        <v>18168.72</v>
      </c>
      <c r="G11" s="47"/>
      <c r="H11" s="49"/>
      <c r="I11" s="43"/>
      <c r="J11" s="35"/>
      <c r="K11" s="39"/>
    </row>
    <row r="12" customFormat="false" ht="11.4" hidden="false" customHeight="true" outlineLevel="0" collapsed="false">
      <c r="A12" s="34"/>
      <c r="B12" s="35"/>
      <c r="C12" s="35"/>
      <c r="D12" s="36"/>
      <c r="E12" s="53"/>
      <c r="F12" s="54"/>
      <c r="G12" s="54"/>
      <c r="H12" s="35"/>
      <c r="I12" s="55"/>
      <c r="J12" s="35"/>
      <c r="K12" s="39"/>
    </row>
    <row r="13" customFormat="false" ht="13.8" hidden="false" customHeight="false" outlineLevel="0" collapsed="false">
      <c r="A13" s="56" t="s">
        <v>0</v>
      </c>
      <c r="B13" s="13" t="s">
        <v>75</v>
      </c>
      <c r="C13" s="13" t="s">
        <v>76</v>
      </c>
      <c r="D13" s="57" t="s">
        <v>77</v>
      </c>
      <c r="E13" s="36" t="s">
        <v>78</v>
      </c>
      <c r="F13" s="58" t="s">
        <v>79</v>
      </c>
      <c r="G13" s="58" t="s">
        <v>24</v>
      </c>
      <c r="H13" s="13" t="s">
        <v>80</v>
      </c>
      <c r="I13" s="13" t="s">
        <v>81</v>
      </c>
      <c r="J13" s="13"/>
      <c r="K13" s="59"/>
    </row>
    <row r="14" customFormat="false" ht="13.8" hidden="false" customHeight="false" outlineLevel="0" collapsed="false">
      <c r="A14" s="60" t="n">
        <v>45383</v>
      </c>
      <c r="B14" s="5" t="s">
        <v>82</v>
      </c>
      <c r="C14" s="6"/>
      <c r="D14" s="61"/>
      <c r="E14" s="61"/>
      <c r="F14" s="19"/>
      <c r="G14" s="19"/>
      <c r="H14" s="24" t="n">
        <v>18184.13</v>
      </c>
      <c r="I14" s="24" t="n">
        <f aca="false">H23-F44</f>
        <v>19651.86</v>
      </c>
      <c r="K14" s="62"/>
    </row>
    <row r="15" customFormat="false" ht="13.8" hidden="false" customHeight="false" outlineLevel="0" collapsed="false">
      <c r="A15" s="60"/>
      <c r="B15" s="5" t="s">
        <v>83</v>
      </c>
      <c r="C15" s="6"/>
      <c r="D15" s="61"/>
      <c r="E15" s="61"/>
      <c r="F15" s="19"/>
      <c r="G15" s="19"/>
      <c r="H15" s="24" t="n">
        <f aca="false">H14+C15-D15</f>
        <v>18184.13</v>
      </c>
      <c r="I15" s="63"/>
      <c r="K15" s="62"/>
    </row>
    <row r="16" customFormat="false" ht="13.8" hidden="false" customHeight="false" outlineLevel="0" collapsed="false">
      <c r="A16" s="64"/>
      <c r="C16" s="6"/>
      <c r="D16" s="61"/>
      <c r="E16" s="61"/>
      <c r="F16" s="19"/>
      <c r="G16" s="19"/>
      <c r="I16" s="63"/>
      <c r="K16" s="62"/>
    </row>
    <row r="17" customFormat="false" ht="13.8" hidden="false" customHeight="false" outlineLevel="0" collapsed="false">
      <c r="A17" s="64"/>
      <c r="C17" s="6"/>
      <c r="D17" s="61"/>
      <c r="E17" s="61"/>
      <c r="F17" s="19"/>
      <c r="G17" s="19"/>
      <c r="I17" s="63"/>
      <c r="K17" s="62"/>
    </row>
    <row r="18" customFormat="false" ht="13.8" hidden="false" customHeight="false" outlineLevel="0" collapsed="false">
      <c r="A18" s="56"/>
      <c r="B18" s="13" t="s">
        <v>84</v>
      </c>
      <c r="C18" s="24"/>
      <c r="D18" s="65"/>
      <c r="E18" s="65"/>
      <c r="F18" s="66"/>
      <c r="G18" s="66"/>
      <c r="I18" s="67"/>
      <c r="J18" s="13"/>
      <c r="K18" s="59"/>
    </row>
    <row r="19" customFormat="false" ht="13.8" hidden="false" customHeight="false" outlineLevel="0" collapsed="false">
      <c r="A19" s="60" t="n">
        <v>45390</v>
      </c>
      <c r="B19" s="5" t="s">
        <v>85</v>
      </c>
      <c r="C19" s="6" t="n">
        <v>3046</v>
      </c>
      <c r="D19" s="61"/>
      <c r="E19" s="61"/>
      <c r="F19" s="19"/>
      <c r="G19" s="19"/>
      <c r="H19" s="24"/>
      <c r="I19" s="63"/>
      <c r="K19" s="62"/>
    </row>
    <row r="20" customFormat="false" ht="13.8" hidden="false" customHeight="false" outlineLevel="0" collapsed="false">
      <c r="A20" s="60" t="n">
        <v>45397</v>
      </c>
      <c r="B20" s="5" t="s">
        <v>86</v>
      </c>
      <c r="C20" s="6" t="n">
        <v>3.65</v>
      </c>
      <c r="D20" s="61"/>
      <c r="E20" s="61"/>
      <c r="F20" s="19"/>
      <c r="G20" s="19"/>
      <c r="H20" s="24"/>
      <c r="I20" s="63"/>
      <c r="K20" s="62"/>
    </row>
    <row r="21" customFormat="false" ht="13.8" hidden="false" customHeight="false" outlineLevel="0" collapsed="false">
      <c r="A21" s="60" t="n">
        <v>45551</v>
      </c>
      <c r="B21" s="5" t="s">
        <v>85</v>
      </c>
      <c r="C21" s="6" t="n">
        <v>3046</v>
      </c>
      <c r="D21" s="61"/>
      <c r="E21" s="61"/>
      <c r="F21" s="19"/>
      <c r="G21" s="19"/>
      <c r="H21" s="24"/>
      <c r="I21" s="63"/>
      <c r="K21" s="62"/>
    </row>
    <row r="22" customFormat="false" ht="13.8" hidden="false" customHeight="false" outlineLevel="0" collapsed="false">
      <c r="A22" s="60" t="n">
        <v>45677</v>
      </c>
      <c r="B22" s="5" t="s">
        <v>87</v>
      </c>
      <c r="C22" s="6" t="n">
        <v>66.79</v>
      </c>
      <c r="D22" s="61"/>
      <c r="E22" s="61"/>
      <c r="F22" s="19"/>
      <c r="G22" s="19"/>
      <c r="H22" s="24"/>
      <c r="I22" s="63"/>
      <c r="K22" s="62"/>
    </row>
    <row r="23" customFormat="false" ht="13.8" hidden="false" customHeight="false" outlineLevel="0" collapsed="false">
      <c r="A23" s="60" t="n">
        <v>45700</v>
      </c>
      <c r="B23" s="5" t="s">
        <v>88</v>
      </c>
      <c r="C23" s="6" t="n">
        <v>730</v>
      </c>
      <c r="D23" s="61"/>
      <c r="E23" s="61"/>
      <c r="F23" s="19"/>
      <c r="G23" s="66" t="n">
        <f aca="false">SUM(C19:C23)</f>
        <v>6892.44</v>
      </c>
      <c r="H23" s="24" t="n">
        <f aca="false">H15+G23</f>
        <v>25076.57</v>
      </c>
      <c r="I23" s="8"/>
      <c r="K23" s="62"/>
    </row>
    <row r="24" customFormat="false" ht="13.8" hidden="false" customHeight="false" outlineLevel="0" collapsed="false">
      <c r="A24" s="60"/>
      <c r="C24" s="6"/>
      <c r="D24" s="61"/>
      <c r="E24" s="61"/>
      <c r="F24" s="19"/>
      <c r="G24" s="66"/>
      <c r="H24" s="24"/>
      <c r="I24" s="8"/>
      <c r="K24" s="62"/>
    </row>
    <row r="25" customFormat="false" ht="13.8" hidden="false" customHeight="false" outlineLevel="0" collapsed="false">
      <c r="A25" s="60"/>
      <c r="C25" s="6"/>
      <c r="D25" s="61"/>
      <c r="E25" s="61"/>
      <c r="F25" s="19"/>
      <c r="G25" s="19"/>
      <c r="H25" s="24"/>
      <c r="I25" s="68"/>
      <c r="K25" s="62"/>
    </row>
    <row r="26" customFormat="false" ht="13.8" hidden="false" customHeight="false" outlineLevel="0" collapsed="false">
      <c r="A26" s="69" t="n">
        <v>45483</v>
      </c>
      <c r="B26" s="13" t="s">
        <v>89</v>
      </c>
      <c r="C26" s="24"/>
      <c r="D26" s="57" t="s">
        <v>77</v>
      </c>
      <c r="E26" s="36" t="s">
        <v>78</v>
      </c>
      <c r="F26" s="58" t="s">
        <v>79</v>
      </c>
      <c r="G26" s="66" t="s">
        <v>90</v>
      </c>
      <c r="H26" s="13" t="s">
        <v>91</v>
      </c>
      <c r="I26" s="70" t="s">
        <v>92</v>
      </c>
      <c r="J26" s="13"/>
      <c r="K26" s="59"/>
    </row>
    <row r="27" customFormat="false" ht="13.8" hidden="false" customHeight="false" outlineLevel="0" collapsed="false">
      <c r="A27" s="60"/>
      <c r="B27" s="5" t="str">
        <f aca="false">Reconciled!H$2</f>
        <v>Subscriptions</v>
      </c>
      <c r="C27" s="6"/>
      <c r="D27" s="61" t="n">
        <f aca="false">Reconciled!H40</f>
        <v>317.19</v>
      </c>
      <c r="E27" s="61" t="n">
        <f aca="false">Liable!H23</f>
        <v>0</v>
      </c>
      <c r="F27" s="19" t="n">
        <f aca="false">D27+E27</f>
        <v>317.19</v>
      </c>
      <c r="G27" s="19" t="n">
        <v>250</v>
      </c>
      <c r="H27" s="71" t="n">
        <f aca="false">G27-F27</f>
        <v>-67.19</v>
      </c>
      <c r="I27" s="72" t="n">
        <v>450</v>
      </c>
      <c r="J27" s="6"/>
      <c r="K27" s="62"/>
    </row>
    <row r="28" customFormat="false" ht="13.8" hidden="false" customHeight="false" outlineLevel="0" collapsed="false">
      <c r="A28" s="60"/>
      <c r="B28" s="5" t="str">
        <f aca="false">Reconciled!I2</f>
        <v>Village Hall</v>
      </c>
      <c r="C28" s="6"/>
      <c r="D28" s="61" t="n">
        <f aca="false">Reconciled!I40</f>
        <v>226</v>
      </c>
      <c r="E28" s="61" t="n">
        <f aca="false">Liable!I23</f>
        <v>0</v>
      </c>
      <c r="F28" s="19" t="n">
        <f aca="false">D28+E28</f>
        <v>226</v>
      </c>
      <c r="G28" s="19" t="n">
        <v>200</v>
      </c>
      <c r="H28" s="71" t="n">
        <f aca="false">G28-F28</f>
        <v>-26</v>
      </c>
      <c r="I28" s="72" t="n">
        <v>140</v>
      </c>
      <c r="J28" s="6"/>
      <c r="K28" s="62"/>
    </row>
    <row r="29" customFormat="false" ht="13.8" hidden="false" customHeight="false" outlineLevel="0" collapsed="false">
      <c r="A29" s="60"/>
      <c r="B29" s="5" t="str">
        <f aca="false">Reconciled!J2</f>
        <v>Training</v>
      </c>
      <c r="C29" s="6"/>
      <c r="D29" s="61" t="n">
        <f aca="false">Reconciled!J40</f>
        <v>157.2</v>
      </c>
      <c r="E29" s="61" t="n">
        <f aca="false">Liable!J23</f>
        <v>0</v>
      </c>
      <c r="F29" s="19" t="n">
        <f aca="false">D29+E29</f>
        <v>157.2</v>
      </c>
      <c r="G29" s="19" t="n">
        <v>500</v>
      </c>
      <c r="H29" s="71" t="n">
        <f aca="false">G29-F29</f>
        <v>342.8</v>
      </c>
      <c r="I29" s="72" t="n">
        <v>300</v>
      </c>
      <c r="J29" s="6"/>
      <c r="K29" s="62"/>
    </row>
    <row r="30" customFormat="false" ht="13.8" hidden="false" customHeight="false" outlineLevel="0" collapsed="false">
      <c r="A30" s="60"/>
      <c r="B30" s="5" t="str">
        <f aca="false">Reconciled!K2</f>
        <v>Expenses</v>
      </c>
      <c r="C30" s="6"/>
      <c r="D30" s="61" t="n">
        <f aca="false">Reconciled!K40</f>
        <v>48.45</v>
      </c>
      <c r="E30" s="61" t="n">
        <f aca="false">Liable!K23</f>
        <v>0</v>
      </c>
      <c r="F30" s="19" t="n">
        <f aca="false">D30+E30</f>
        <v>48.45</v>
      </c>
      <c r="G30" s="19" t="n">
        <v>200</v>
      </c>
      <c r="H30" s="71" t="n">
        <f aca="false">G30-F30</f>
        <v>151.55</v>
      </c>
      <c r="I30" s="72" t="n">
        <v>380</v>
      </c>
      <c r="J30" s="6"/>
      <c r="K30" s="62"/>
    </row>
    <row r="31" customFormat="false" ht="13.8" hidden="false" customHeight="false" outlineLevel="0" collapsed="false">
      <c r="A31" s="60"/>
      <c r="B31" s="5" t="str">
        <f aca="false">Reconciled!L2</f>
        <v>Audit</v>
      </c>
      <c r="C31" s="6"/>
      <c r="D31" s="61" t="n">
        <f aca="false">Reconciled!L40</f>
        <v>130</v>
      </c>
      <c r="E31" s="61" t="n">
        <f aca="false">Liable!L23</f>
        <v>0</v>
      </c>
      <c r="F31" s="19" t="n">
        <f aca="false">D31+E31</f>
        <v>130</v>
      </c>
      <c r="G31" s="19" t="n">
        <v>250</v>
      </c>
      <c r="H31" s="71" t="n">
        <f aca="false">G31-F31</f>
        <v>120</v>
      </c>
      <c r="I31" s="72" t="n">
        <v>120</v>
      </c>
      <c r="J31" s="6"/>
      <c r="K31" s="62"/>
    </row>
    <row r="32" customFormat="false" ht="13.8" hidden="false" customHeight="false" outlineLevel="0" collapsed="false">
      <c r="A32" s="60"/>
      <c r="B32" s="5" t="str">
        <f aca="false">Reconciled!M2</f>
        <v>Salary</v>
      </c>
      <c r="C32" s="6"/>
      <c r="D32" s="61" t="n">
        <f aca="false">Reconciled!M40</f>
        <v>3449.52</v>
      </c>
      <c r="E32" s="61" t="n">
        <f aca="false">Liable!M23</f>
        <v>0</v>
      </c>
      <c r="F32" s="19" t="n">
        <f aca="false">D32+E32</f>
        <v>3449.52</v>
      </c>
      <c r="G32" s="19" t="n">
        <v>3266</v>
      </c>
      <c r="H32" s="71" t="n">
        <f aca="false">G32-F32</f>
        <v>-183.52</v>
      </c>
      <c r="I32" s="72" t="n">
        <v>2500</v>
      </c>
      <c r="J32" s="6"/>
      <c r="K32" s="62"/>
    </row>
    <row r="33" customFormat="false" ht="13.8" hidden="false" customHeight="false" outlineLevel="0" collapsed="false">
      <c r="A33" s="60"/>
      <c r="B33" s="5" t="s">
        <v>93</v>
      </c>
      <c r="C33" s="6"/>
      <c r="D33" s="61"/>
      <c r="E33" s="61" t="n">
        <v>0</v>
      </c>
      <c r="F33" s="19"/>
      <c r="G33" s="19" t="n">
        <v>0</v>
      </c>
      <c r="H33" s="71" t="n">
        <f aca="false">G33-F33</f>
        <v>0</v>
      </c>
      <c r="I33" s="72"/>
      <c r="J33" s="6"/>
      <c r="K33" s="62"/>
    </row>
    <row r="34" customFormat="false" ht="13.8" hidden="false" customHeight="false" outlineLevel="0" collapsed="false">
      <c r="A34" s="60"/>
      <c r="B34" s="5" t="str">
        <f aca="false">Reconciled!N2</f>
        <v>Defibrillator</v>
      </c>
      <c r="C34" s="6"/>
      <c r="D34" s="61" t="n">
        <f aca="false">Reconciled!N40</f>
        <v>447.4</v>
      </c>
      <c r="E34" s="61" t="n">
        <f aca="false">Liable!N23</f>
        <v>0</v>
      </c>
      <c r="F34" s="19" t="n">
        <f aca="false">D34+E34</f>
        <v>447.4</v>
      </c>
      <c r="G34" s="19" t="n">
        <v>400</v>
      </c>
      <c r="H34" s="71" t="n">
        <f aca="false">G34-F34</f>
        <v>-47.4</v>
      </c>
      <c r="I34" s="72" t="n">
        <v>200</v>
      </c>
      <c r="J34" s="6"/>
      <c r="K34" s="62"/>
    </row>
    <row r="35" customFormat="false" ht="13.8" hidden="false" customHeight="false" outlineLevel="0" collapsed="false">
      <c r="A35" s="60"/>
      <c r="B35" s="5" t="str">
        <f aca="false">Reconciled!O2</f>
        <v>Local Elections</v>
      </c>
      <c r="C35" s="6"/>
      <c r="D35" s="61" t="n">
        <f aca="false">Reconciled!O40</f>
        <v>0</v>
      </c>
      <c r="E35" s="61" t="n">
        <f aca="false">Liable!O23</f>
        <v>0</v>
      </c>
      <c r="F35" s="19" t="n">
        <f aca="false">D35+E35</f>
        <v>0</v>
      </c>
      <c r="G35" s="19" t="n">
        <v>250</v>
      </c>
      <c r="H35" s="71" t="n">
        <f aca="false">G35-F35</f>
        <v>250</v>
      </c>
      <c r="I35" s="72" t="n">
        <v>250</v>
      </c>
      <c r="J35" s="6"/>
      <c r="K35" s="62"/>
    </row>
    <row r="36" customFormat="false" ht="13.8" hidden="false" customHeight="false" outlineLevel="0" collapsed="false">
      <c r="A36" s="60"/>
      <c r="B36" s="5" t="str">
        <f aca="false">Reconciled!P2</f>
        <v>Insurance</v>
      </c>
      <c r="C36" s="6"/>
      <c r="D36" s="61" t="n">
        <f aca="false">Reconciled!P40</f>
        <v>241</v>
      </c>
      <c r="E36" s="61" t="n">
        <f aca="false">Liable!P23</f>
        <v>0</v>
      </c>
      <c r="F36" s="19" t="n">
        <f aca="false">D36+E36</f>
        <v>241</v>
      </c>
      <c r="G36" s="19" t="n">
        <v>450</v>
      </c>
      <c r="H36" s="71" t="n">
        <f aca="false">G36-F36</f>
        <v>209</v>
      </c>
      <c r="I36" s="72" t="n">
        <v>400</v>
      </c>
      <c r="J36" s="6"/>
      <c r="K36" s="62"/>
    </row>
    <row r="37" customFormat="false" ht="13.8" hidden="false" customHeight="false" outlineLevel="0" collapsed="false">
      <c r="A37" s="60"/>
      <c r="B37" s="5" t="str">
        <f aca="false">Reconciled!Q2</f>
        <v>Chairman</v>
      </c>
      <c r="C37" s="6"/>
      <c r="D37" s="61" t="n">
        <f aca="false">Reconciled!Q40</f>
        <v>0</v>
      </c>
      <c r="E37" s="61" t="n">
        <f aca="false">Liable!Q23</f>
        <v>0</v>
      </c>
      <c r="F37" s="19" t="n">
        <f aca="false">D37+E37</f>
        <v>0</v>
      </c>
      <c r="G37" s="19" t="n">
        <v>50</v>
      </c>
      <c r="H37" s="71" t="n">
        <f aca="false">G37-F37</f>
        <v>50</v>
      </c>
      <c r="I37" s="72" t="n">
        <v>50</v>
      </c>
      <c r="J37" s="6"/>
      <c r="K37" s="62"/>
    </row>
    <row r="38" customFormat="false" ht="13.8" hidden="false" customHeight="false" outlineLevel="0" collapsed="false">
      <c r="A38" s="60"/>
      <c r="B38" s="5" t="str">
        <f aca="false">Reconciled!R2</f>
        <v>Donations</v>
      </c>
      <c r="C38" s="6"/>
      <c r="D38" s="61" t="n">
        <f aca="false">Reconciled!R40</f>
        <v>100</v>
      </c>
      <c r="E38" s="61" t="n">
        <f aca="false">Liable!R24</f>
        <v>0</v>
      </c>
      <c r="F38" s="19" t="n">
        <f aca="false">D38+E38</f>
        <v>100</v>
      </c>
      <c r="G38" s="19" t="n">
        <v>150</v>
      </c>
      <c r="H38" s="71" t="n">
        <f aca="false">G38-F38</f>
        <v>50</v>
      </c>
      <c r="I38" s="72" t="n">
        <v>150</v>
      </c>
      <c r="J38" s="6"/>
      <c r="K38" s="62"/>
    </row>
    <row r="39" customFormat="false" ht="13.8" hidden="false" customHeight="false" outlineLevel="0" collapsed="false">
      <c r="A39" s="60"/>
      <c r="B39" s="5" t="str">
        <f aca="false">Reconciled!S2</f>
        <v>Laptop/IT</v>
      </c>
      <c r="C39" s="6"/>
      <c r="D39" s="61" t="n">
        <f aca="false">Reconciled!S40</f>
        <v>288</v>
      </c>
      <c r="E39" s="61" t="n">
        <f aca="false">Liable!S23</f>
        <v>0</v>
      </c>
      <c r="F39" s="19" t="n">
        <f aca="false">D39+E39</f>
        <v>288</v>
      </c>
      <c r="G39" s="19" t="n">
        <v>250</v>
      </c>
      <c r="H39" s="71" t="n">
        <f aca="false">G39-F39</f>
        <v>-38</v>
      </c>
      <c r="I39" s="72" t="n">
        <v>250</v>
      </c>
      <c r="J39" s="6"/>
      <c r="K39" s="62"/>
    </row>
    <row r="40" customFormat="false" ht="13.8" hidden="false" customHeight="false" outlineLevel="0" collapsed="false">
      <c r="A40" s="60"/>
      <c r="B40" s="5" t="str">
        <f aca="false">Reconciled!T2</f>
        <v>S137 Payments</v>
      </c>
      <c r="C40" s="6"/>
      <c r="D40" s="61" t="n">
        <f aca="false">Reconciled!T40</f>
        <v>0</v>
      </c>
      <c r="E40" s="61" t="n">
        <f aca="false">Liable!T23</f>
        <v>0</v>
      </c>
      <c r="F40" s="19" t="n">
        <f aca="false">D40+E40</f>
        <v>0</v>
      </c>
      <c r="G40" s="19" t="n">
        <v>100</v>
      </c>
      <c r="H40" s="71" t="n">
        <f aca="false">G40-F40</f>
        <v>100</v>
      </c>
      <c r="I40" s="72" t="n">
        <v>85</v>
      </c>
      <c r="J40" s="6"/>
      <c r="K40" s="62"/>
    </row>
    <row r="41" customFormat="false" ht="13.8" hidden="false" customHeight="false" outlineLevel="0" collapsed="false">
      <c r="A41" s="60"/>
      <c r="B41" s="5" t="str">
        <f aca="false">Reconciled!U2</f>
        <v>SID</v>
      </c>
      <c r="C41" s="6"/>
      <c r="D41" s="61" t="n">
        <f aca="false">Reconciled!U40</f>
        <v>0</v>
      </c>
      <c r="E41" s="61" t="n">
        <f aca="false">Liable!U23</f>
        <v>0</v>
      </c>
      <c r="F41" s="19" t="n">
        <f aca="false">D41+E41</f>
        <v>0</v>
      </c>
      <c r="G41" s="19" t="n">
        <v>100</v>
      </c>
      <c r="H41" s="71" t="n">
        <f aca="false">G41-F41</f>
        <v>100</v>
      </c>
      <c r="I41" s="72" t="n">
        <v>100</v>
      </c>
      <c r="J41" s="6"/>
      <c r="K41" s="62"/>
    </row>
    <row r="42" customFormat="false" ht="13.8" hidden="false" customHeight="false" outlineLevel="0" collapsed="false">
      <c r="A42" s="60"/>
      <c r="B42" s="5" t="str">
        <f aca="false">Reconciled!V2</f>
        <v>Stationery/Postage</v>
      </c>
      <c r="C42" s="6"/>
      <c r="D42" s="61" t="n">
        <f aca="false">Reconciled!V40</f>
        <v>19.95</v>
      </c>
      <c r="E42" s="61" t="n">
        <f aca="false">Liable!V23</f>
        <v>0</v>
      </c>
      <c r="F42" s="19" t="n">
        <f aca="false">D42+E42</f>
        <v>19.95</v>
      </c>
      <c r="G42" s="19" t="n">
        <v>60</v>
      </c>
      <c r="H42" s="71" t="n">
        <f aca="false">G42-F42</f>
        <v>40.05</v>
      </c>
      <c r="I42" s="72" t="n">
        <v>60</v>
      </c>
      <c r="J42" s="6"/>
      <c r="K42" s="62"/>
    </row>
    <row r="43" customFormat="false" ht="13.8" hidden="false" customHeight="false" outlineLevel="0" collapsed="false">
      <c r="A43" s="60"/>
      <c r="B43" s="5" t="str">
        <f aca="false">Reconciled!W2</f>
        <v>Village MTCE</v>
      </c>
      <c r="C43" s="6"/>
      <c r="D43" s="61" t="n">
        <f aca="false">Reconciled!W40</f>
        <v>0</v>
      </c>
      <c r="E43" s="61" t="n">
        <f aca="false">Liable!W23</f>
        <v>0</v>
      </c>
      <c r="F43" s="19" t="n">
        <f aca="false">D43+E43</f>
        <v>0</v>
      </c>
      <c r="G43" s="19" t="n">
        <v>1250</v>
      </c>
      <c r="H43" s="71" t="n">
        <f aca="false">G43-F43</f>
        <v>1250</v>
      </c>
      <c r="I43" s="72" t="n">
        <v>1250</v>
      </c>
      <c r="J43" s="6"/>
      <c r="K43" s="62"/>
    </row>
    <row r="44" customFormat="false" ht="13.8" hidden="false" customHeight="false" outlineLevel="0" collapsed="false">
      <c r="A44" s="56"/>
      <c r="B44" s="13"/>
      <c r="C44" s="24"/>
      <c r="D44" s="65" t="n">
        <f aca="false">SUM(D27:D43)</f>
        <v>5424.71</v>
      </c>
      <c r="E44" s="65" t="n">
        <f aca="false">SUM(E27:E43)</f>
        <v>0</v>
      </c>
      <c r="F44" s="66" t="n">
        <f aca="false">SUM(F27:F43)</f>
        <v>5424.71</v>
      </c>
      <c r="G44" s="66" t="n">
        <f aca="false">SUM(G27:G43)</f>
        <v>7726</v>
      </c>
      <c r="H44" s="73" t="n">
        <f aca="false">SUM(H27:H43)</f>
        <v>2301.29</v>
      </c>
      <c r="I44" s="74" t="n">
        <f aca="false">SUM(I27:I43)</f>
        <v>6685</v>
      </c>
      <c r="J44" s="24"/>
      <c r="K44" s="59"/>
    </row>
    <row r="45" customFormat="false" ht="13.8" hidden="false" customHeight="false" outlineLevel="0" collapsed="false">
      <c r="A45" s="75"/>
      <c r="B45" s="76"/>
      <c r="C45" s="77"/>
      <c r="D45" s="78"/>
      <c r="E45" s="78"/>
      <c r="F45" s="79"/>
      <c r="G45" s="79"/>
      <c r="H45" s="77"/>
      <c r="I45" s="80"/>
      <c r="J45" s="77"/>
      <c r="K45" s="81"/>
    </row>
    <row r="46" customFormat="false" ht="13.8" hidden="false" customHeight="false" outlineLevel="0" collapsed="false">
      <c r="C46" s="6"/>
      <c r="D46" s="82"/>
      <c r="E46" s="82"/>
      <c r="F46" s="83"/>
      <c r="G46" s="83"/>
      <c r="I46" s="63"/>
    </row>
    <row r="47" customFormat="false" ht="13.8" hidden="false" customHeight="false" outlineLevel="0" collapsed="false">
      <c r="A47" s="13"/>
      <c r="B47" s="13"/>
      <c r="C47" s="24"/>
      <c r="D47" s="65"/>
      <c r="E47" s="65"/>
      <c r="F47" s="66"/>
      <c r="G47" s="66"/>
      <c r="I47" s="67"/>
      <c r="J47" s="13"/>
      <c r="K47" s="13"/>
    </row>
    <row r="48" customFormat="false" ht="13.8" hidden="false" customHeight="false" outlineLevel="0" collapsed="false">
      <c r="A48" s="8"/>
      <c r="C48" s="6"/>
      <c r="D48" s="61"/>
      <c r="E48" s="61"/>
      <c r="F48" s="19"/>
      <c r="G48" s="19"/>
      <c r="I48" s="63"/>
    </row>
    <row r="49" customFormat="false" ht="13.8" hidden="false" customHeight="false" outlineLevel="0" collapsed="false">
      <c r="A49" s="8"/>
      <c r="C49" s="6"/>
      <c r="D49" s="61"/>
      <c r="E49" s="50" t="s">
        <v>94</v>
      </c>
      <c r="F49" s="84"/>
      <c r="G49" s="19"/>
      <c r="I49" s="63"/>
    </row>
    <row r="50" customFormat="false" ht="13.8" hidden="false" customHeight="false" outlineLevel="0" collapsed="false">
      <c r="A50" s="8"/>
      <c r="C50" s="6"/>
      <c r="D50" s="61"/>
      <c r="E50" s="85" t="s">
        <v>95</v>
      </c>
      <c r="F50" s="84" t="n">
        <v>1387.55</v>
      </c>
      <c r="G50" s="19"/>
      <c r="I50" s="63"/>
    </row>
    <row r="51" customFormat="false" ht="13.8" hidden="false" customHeight="false" outlineLevel="0" collapsed="false">
      <c r="C51" s="6"/>
      <c r="D51" s="61"/>
      <c r="E51" s="85" t="s">
        <v>96</v>
      </c>
      <c r="F51" s="84" t="n">
        <v>3.65</v>
      </c>
      <c r="G51" s="19"/>
      <c r="I51" s="63"/>
    </row>
    <row r="52" customFormat="false" ht="13.8" hidden="false" customHeight="false" outlineLevel="0" collapsed="false">
      <c r="C52" s="6"/>
      <c r="D52" s="61"/>
      <c r="E52" s="86" t="s">
        <v>97</v>
      </c>
      <c r="F52" s="84" t="n">
        <v>1800</v>
      </c>
      <c r="G52" s="19"/>
      <c r="I52" s="63"/>
    </row>
    <row r="53" customFormat="false" ht="13.8" hidden="false" customHeight="false" outlineLevel="0" collapsed="false">
      <c r="C53" s="6"/>
      <c r="D53" s="61"/>
      <c r="E53" s="61"/>
      <c r="F53" s="19"/>
      <c r="G53" s="19"/>
      <c r="I53" s="63"/>
    </row>
    <row r="54" customFormat="false" ht="13.8" hidden="false" customHeight="false" outlineLevel="0" collapsed="false">
      <c r="C54" s="6"/>
      <c r="D54" s="61"/>
      <c r="E54" s="61"/>
      <c r="F54" s="19"/>
      <c r="G54" s="19"/>
      <c r="I54" s="63"/>
    </row>
    <row r="55" customFormat="false" ht="13.8" hidden="false" customHeight="false" outlineLevel="0" collapsed="false">
      <c r="C55" s="6"/>
      <c r="D55" s="61"/>
      <c r="E55" s="61"/>
      <c r="F55" s="19"/>
      <c r="G55" s="19"/>
      <c r="I55" s="63"/>
    </row>
    <row r="56" customFormat="false" ht="13.8" hidden="false" customHeight="false" outlineLevel="0" collapsed="false">
      <c r="C56" s="6"/>
      <c r="D56" s="61"/>
      <c r="E56" s="61"/>
      <c r="F56" s="19"/>
      <c r="G56" s="19"/>
      <c r="I56" s="63"/>
    </row>
    <row r="57" customFormat="false" ht="13.8" hidden="false" customHeight="false" outlineLevel="0" collapsed="false">
      <c r="D57" s="61"/>
      <c r="E57" s="61"/>
      <c r="F57" s="19"/>
      <c r="G57" s="19"/>
      <c r="I57" s="63"/>
    </row>
    <row r="58" customFormat="false" ht="13.8" hidden="false" customHeight="false" outlineLevel="0" collapsed="false">
      <c r="D58" s="61"/>
      <c r="E58" s="61"/>
      <c r="F58" s="19"/>
      <c r="G58" s="19"/>
      <c r="I58" s="63"/>
    </row>
    <row r="59" customFormat="false" ht="13.8" hidden="false" customHeight="false" outlineLevel="0" collapsed="false">
      <c r="D59" s="61"/>
      <c r="E59" s="61"/>
      <c r="F59" s="19"/>
      <c r="G59" s="19"/>
      <c r="I59" s="63"/>
    </row>
    <row r="60" customFormat="false" ht="13.8" hidden="false" customHeight="false" outlineLevel="0" collapsed="false">
      <c r="D60" s="61"/>
      <c r="E60" s="61"/>
      <c r="F60" s="19"/>
      <c r="G60" s="19"/>
      <c r="I60" s="63"/>
    </row>
    <row r="61" customFormat="false" ht="13.8" hidden="false" customHeight="false" outlineLevel="0" collapsed="false">
      <c r="D61" s="61"/>
      <c r="E61" s="61"/>
      <c r="F61" s="19"/>
      <c r="G61" s="19"/>
      <c r="I61" s="63"/>
    </row>
    <row r="62" customFormat="false" ht="13.8" hidden="false" customHeight="false" outlineLevel="0" collapsed="false">
      <c r="D62" s="61"/>
      <c r="E62" s="61"/>
      <c r="F62" s="19"/>
      <c r="G62" s="19"/>
      <c r="I62" s="63"/>
    </row>
    <row r="63" customFormat="false" ht="13.8" hidden="false" customHeight="false" outlineLevel="0" collapsed="false">
      <c r="D63" s="61"/>
      <c r="E63" s="61"/>
      <c r="F63" s="19"/>
      <c r="G63" s="19"/>
      <c r="I63" s="63"/>
    </row>
    <row r="64" customFormat="false" ht="13.8" hidden="false" customHeight="false" outlineLevel="0" collapsed="false">
      <c r="D64" s="61"/>
      <c r="E64" s="61"/>
      <c r="F64" s="19"/>
      <c r="G64" s="19"/>
      <c r="I64" s="63"/>
    </row>
    <row r="65" customFormat="false" ht="13.8" hidden="false" customHeight="false" outlineLevel="0" collapsed="false">
      <c r="A65" s="13"/>
      <c r="B65" s="13"/>
      <c r="C65" s="13"/>
      <c r="D65" s="65"/>
      <c r="E65" s="65"/>
      <c r="F65" s="66"/>
      <c r="G65" s="66"/>
      <c r="H65" s="24"/>
      <c r="I65" s="67"/>
      <c r="J65" s="13"/>
      <c r="K65" s="13"/>
    </row>
    <row r="66" customFormat="false" ht="13.8" hidden="false" customHeight="false" outlineLevel="0" collapsed="false">
      <c r="D66" s="61"/>
      <c r="E66" s="61"/>
      <c r="F66" s="19"/>
      <c r="G66" s="1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4081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2024-01-11T16:32:17Z</dcterms:created>
  <dc:creator>Helen Ball</dc:creator>
  <dc:description/>
  <dc:language>en-GB</dc:language>
  <cp:lastModifiedBy/>
  <cp:lastPrinted>2024-01-27T20:47:36Z</cp:lastPrinted>
  <dcterms:modified xsi:type="dcterms:W3CDTF">2025-04-16T22:23:06Z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