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<sst xmlns="http://schemas.openxmlformats.org/spreadsheetml/2006/main" count="54" uniqueCount="47">
  <si>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</si>
  <si>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</si>
  <si>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</si>
  <si>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</si>
  <si>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</si>
  <si>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</si>
  <si>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</si>
  <si>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</si>
  <si>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</si>
  <si>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</si>
  <si>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</si>
  <si>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</si>
  <si>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</si>
  <si>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</si>
  <si>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</si>
  <si>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</si>
  <si>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</si>
  <si>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</si>
  <si>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</si>
  <si>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</si>
  <si>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</si>
  <si>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</si>
  <si>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</si>
  <si>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</si>
  <si>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</si>
  <si>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</si>
  <si>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</si>
  <si>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</si>
  <si>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</si>
  <si>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</si>
  <si>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</si>
  <si>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</si>
  <si>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</si>
  <si>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</si>
  <si>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</si>
  <si>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</si>
  <si>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</si>
  <si>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</si>
  <si>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2018/2019</t>
  </si>
  <si>
    <t>2019/2020</t>
  </si>
  <si>
    <t>Wilby PC</t>
  </si>
  <si>
    <t>Mid Suffolk</t>
  </si>
  <si>
    <t>Purchase of Footpath Map and Notice Board</t>
  </si>
  <si>
    <t>Provision made for new laptop in general reserves, and increase in reserves for Neighbourhood Plan</t>
  </si>
  <si>
    <t>Neighbourhood Plan Consultancy Fees</t>
  </si>
  <si>
    <t>Elections</t>
  </si>
  <si>
    <t>N Plan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</si>
</sst>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7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6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50" t="s">
        <v>41</v>
      </c>
      <c r="L3" s="9"/>
    </row>
    <row r="4" ht="14.25">
      <c r="A4" s="1" t="s">
        <v>37</v>
      </c>
    </row>
    <row r="5" spans="1:13" ht="83.25" customHeight="1">
      <c r="A5" s="48" t="s">
        <v>35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8046</v>
      </c>
      <c r="F11" s="8">
        <v>9655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4205</v>
      </c>
      <c r="F13" s="8">
        <v>5625</v>
      </c>
      <c r="G13" s="5">
        <f>F13-D13</f>
        <v>1420</v>
      </c>
      <c r="H13" s="6">
        <f>IF((D13&gt;F13),(D13-F13)/D13,IF(D13&lt;F13,-(D13-F13)/D13,IF(D13=F13,0)))</f>
        <v>0.3376932223543401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">
        <v>43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1" t="s">
        <v>3</v>
      </c>
      <c r="B15" s="41"/>
      <c r="C15" s="41"/>
      <c r="D15" s="8">
        <v>6070</v>
      </c>
      <c r="F15" s="8">
        <v>6857</v>
      </c>
      <c r="G15" s="5">
        <f>F15-D15</f>
        <v>787</v>
      </c>
      <c r="H15" s="6">
        <f>IF((D15&gt;F15),(D15-F15)/D15,IF(D15&lt;F15,-(D15-F15)/D15,IF(D15=F15,0)))</f>
        <v>0.12965403624382207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IF(H15&lt;15%,"NO","YES")</f>
        <v>NO</v>
      </c>
      <c r="M15" s="10"/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1" t="s">
        <v>4</v>
      </c>
      <c r="B17" s="41"/>
      <c r="C17" s="41"/>
      <c r="D17" s="8">
        <v>2262</v>
      </c>
      <c r="F17" s="8">
        <v>2479</v>
      </c>
      <c r="G17" s="5">
        <f>F17-D17</f>
        <v>217</v>
      </c>
      <c r="H17" s="6">
        <f>IF((D17&gt;F17),(D17-F17)/D17,IF(D17&lt;F17,-(D17-F17)/D17,IF(D17=F17,0)))</f>
        <v>0.09593280282935455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21</v>
      </c>
      <c r="B21" s="41"/>
      <c r="C21" s="41"/>
      <c r="D21" s="8">
        <v>6404</v>
      </c>
      <c r="F21" s="8">
        <v>8256</v>
      </c>
      <c r="G21" s="5">
        <f>F21-D21</f>
        <v>1852</v>
      </c>
      <c r="H21" s="6">
        <f>IF((D21&gt;F21),(D21-F21)/D21,IF(D21&lt;F21,-(D21-F21)/D21,IF(D21=F21,0)))</f>
        <v>0.2891942535915053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44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9655</v>
      </c>
      <c r="F23" s="2">
        <v>11402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9655</v>
      </c>
      <c r="F26" s="8">
        <v>11402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6046</v>
      </c>
      <c r="F28" s="8">
        <v>7030</v>
      </c>
      <c r="G28" s="5">
        <f>F28-D28</f>
        <v>984</v>
      </c>
      <c r="H28" s="6">
        <f>IF((D28&gt;F28),(D28-F28)/D28,IF(D28&lt;F28,-(D28-F28)/D28,IF(D28=F28,0)))</f>
        <v>0.1627522328812438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">
        <v>42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2" sqref="I12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1:4" ht="15">
      <c r="A7" t="s">
        <v>45</v>
      </c>
      <c r="B7" s="34" t="s">
        <v>27</v>
      </c>
      <c r="D7" s="34">
        <v>1400</v>
      </c>
    </row>
    <row r="8" spans="1:4" ht="15" customHeight="1">
      <c r="A8" t="s">
        <v>46</v>
      </c>
      <c r="B8" s="34" t="s">
        <v>28</v>
      </c>
      <c r="D8" s="34">
        <v>3900</v>
      </c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5300</v>
      </c>
    </row>
    <row r="16" spans="1:4" ht="15">
      <c r="A16" s="31" t="s">
        <v>25</v>
      </c>
      <c r="D16" s="34">
        <v>2000</v>
      </c>
    </row>
    <row r="17" ht="15">
      <c r="E17" s="33">
        <f>D16</f>
        <v>2000</v>
      </c>
    </row>
    <row r="18" spans="1:6" ht="15.75" thickBot="1">
      <c r="A18" s="31" t="s">
        <v>26</v>
      </c>
      <c r="F18" s="35">
        <f>E14+E17</f>
        <v>7300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2020-06-23T13:28:47Z</cp:lastPrinted>
  <dcterms:created xsi:type="dcterms:W3CDTF">2012-07-11T10:01:28Z</dcterms:created>
  <dcterms:modified xsi:type="dcterms:W3CDTF">2020-06-23T18:22:28Z</dcterms:modified>
  <cp:category/>
  <cp:version/>
  <cp:contentType/>
  <cp:contentStatus/>
</cp:coreProperties>
</file>